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edshn\Desktop\"/>
    </mc:Choice>
  </mc:AlternateContent>
  <xr:revisionPtr revIDLastSave="0" documentId="8_{1E8465DD-F137-45E8-A890-7DB0F796A6A3}" xr6:coauthVersionLast="47" xr6:coauthVersionMax="47" xr10:uidLastSave="{00000000-0000-0000-0000-000000000000}"/>
  <bookViews>
    <workbookView xWindow="-105" yWindow="0" windowWidth="13770" windowHeight="15585" xr2:uid="{00000000-000D-0000-FFFF-FFFF00000000}"/>
  </bookViews>
  <sheets>
    <sheet name="2025 Entry" sheetId="3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3" l="1"/>
  <c r="F108" i="3"/>
  <c r="F109" i="3"/>
  <c r="F113" i="3"/>
  <c r="F114" i="3"/>
  <c r="E114" i="3"/>
  <c r="E108" i="3"/>
  <c r="F86" i="3"/>
  <c r="E86" i="3"/>
  <c r="C86" i="3"/>
  <c r="E65" i="3"/>
  <c r="F65" i="3"/>
  <c r="F63" i="3"/>
  <c r="F39" i="3"/>
  <c r="F53" i="3"/>
  <c r="E107" i="3"/>
  <c r="E113" i="3"/>
  <c r="F112" i="3"/>
  <c r="E112" i="3"/>
  <c r="C28" i="3" l="1"/>
  <c r="E28" i="3"/>
  <c r="F28" i="3"/>
  <c r="C29" i="3"/>
  <c r="E29" i="3"/>
  <c r="F29" i="3"/>
  <c r="C30" i="3"/>
  <c r="E30" i="3"/>
  <c r="F30" i="3"/>
  <c r="C31" i="3"/>
  <c r="E31" i="3"/>
  <c r="F31" i="3"/>
  <c r="D96" i="3" l="1"/>
  <c r="B96" i="3"/>
  <c r="F96" i="3" s="1"/>
  <c r="D104" i="3"/>
  <c r="B104" i="3"/>
  <c r="B110" i="3"/>
  <c r="D110" i="3"/>
  <c r="D115" i="3"/>
  <c r="B115" i="3"/>
  <c r="B120" i="3"/>
  <c r="D120" i="3"/>
  <c r="C113" i="3"/>
  <c r="E109" i="3"/>
  <c r="F95" i="3"/>
  <c r="E95" i="3"/>
  <c r="D76" i="3"/>
  <c r="B76" i="3"/>
  <c r="B61" i="3"/>
  <c r="D61" i="3"/>
  <c r="E63" i="3"/>
  <c r="F55" i="3" l="1"/>
  <c r="E55" i="3"/>
  <c r="E23" i="3"/>
  <c r="E24" i="3"/>
  <c r="F23" i="3"/>
  <c r="F24" i="3"/>
  <c r="F34" i="3"/>
  <c r="F15" i="3"/>
  <c r="F119" i="3" l="1"/>
  <c r="F118" i="3"/>
  <c r="F117" i="3"/>
  <c r="F106" i="3"/>
  <c r="F103" i="3"/>
  <c r="F102" i="3"/>
  <c r="F101" i="3"/>
  <c r="F100" i="3"/>
  <c r="F99" i="3"/>
  <c r="F98" i="3"/>
  <c r="F94" i="3"/>
  <c r="F93" i="3"/>
  <c r="F92" i="3"/>
  <c r="F90" i="3"/>
  <c r="F85" i="3"/>
  <c r="F84" i="3"/>
  <c r="F83" i="3"/>
  <c r="F82" i="3"/>
  <c r="F81" i="3"/>
  <c r="F80" i="3"/>
  <c r="F79" i="3"/>
  <c r="F78" i="3"/>
  <c r="F75" i="3"/>
  <c r="F74" i="3"/>
  <c r="F71" i="3"/>
  <c r="F70" i="3"/>
  <c r="F69" i="3"/>
  <c r="F68" i="3"/>
  <c r="F67" i="3"/>
  <c r="F66" i="3"/>
  <c r="F60" i="3"/>
  <c r="F59" i="3"/>
  <c r="F25" i="3"/>
  <c r="F50" i="3"/>
  <c r="F49" i="3"/>
  <c r="F48" i="3"/>
  <c r="F47" i="3"/>
  <c r="F46" i="3"/>
  <c r="F45" i="3"/>
  <c r="F42" i="3"/>
  <c r="F41" i="3"/>
  <c r="F20" i="3"/>
  <c r="F19" i="3"/>
  <c r="F18" i="3"/>
  <c r="F33" i="3"/>
  <c r="F32" i="3"/>
  <c r="E119" i="3"/>
  <c r="E94" i="3"/>
  <c r="E47" i="3"/>
  <c r="E34" i="3"/>
  <c r="E118" i="3"/>
  <c r="E85" i="3"/>
  <c r="E82" i="3"/>
  <c r="E71" i="3"/>
  <c r="E19" i="3"/>
  <c r="F120" i="3" l="1"/>
  <c r="F76" i="3"/>
  <c r="F61" i="3"/>
  <c r="C65" i="3"/>
  <c r="E70" i="3" l="1"/>
  <c r="E66" i="3"/>
  <c r="E53" i="3"/>
  <c r="C36" i="3" l="1"/>
  <c r="C32" i="3" l="1"/>
  <c r="E49" i="3" l="1"/>
  <c r="E39" i="3"/>
  <c r="E18" i="3"/>
  <c r="E32" i="3" l="1"/>
  <c r="C33" i="3"/>
  <c r="E33" i="3"/>
  <c r="C34" i="3"/>
  <c r="C35" i="3"/>
  <c r="F115" i="3" l="1"/>
  <c r="E96" i="3"/>
  <c r="E76" i="3"/>
  <c r="C61" i="3"/>
  <c r="C68" i="3"/>
  <c r="E68" i="3"/>
  <c r="C69" i="3"/>
  <c r="E69" i="3"/>
  <c r="E120" i="3"/>
  <c r="C118" i="3"/>
  <c r="E117" i="3"/>
  <c r="C117" i="3"/>
  <c r="C119" i="3"/>
  <c r="C108" i="3"/>
  <c r="C107" i="3"/>
  <c r="E106" i="3"/>
  <c r="C106" i="3"/>
  <c r="C109" i="3"/>
  <c r="C114" i="3"/>
  <c r="C112" i="3"/>
  <c r="C95" i="3"/>
  <c r="E93" i="3"/>
  <c r="C93" i="3"/>
  <c r="E92" i="3"/>
  <c r="C92" i="3"/>
  <c r="C94" i="3"/>
  <c r="E103" i="3"/>
  <c r="C103" i="3"/>
  <c r="E102" i="3"/>
  <c r="C102" i="3"/>
  <c r="E101" i="3"/>
  <c r="C101" i="3"/>
  <c r="E100" i="3"/>
  <c r="C100" i="3"/>
  <c r="E99" i="3"/>
  <c r="C99" i="3"/>
  <c r="E98" i="3"/>
  <c r="C98" i="3"/>
  <c r="E90" i="3"/>
  <c r="C90" i="3"/>
  <c r="E83" i="3"/>
  <c r="C83" i="3"/>
  <c r="E84" i="3"/>
  <c r="C84" i="3"/>
  <c r="C85" i="3"/>
  <c r="C82" i="3"/>
  <c r="E81" i="3"/>
  <c r="C81" i="3"/>
  <c r="C87" i="3"/>
  <c r="E80" i="3"/>
  <c r="C80" i="3"/>
  <c r="E79" i="3"/>
  <c r="C79" i="3"/>
  <c r="E78" i="3"/>
  <c r="C78" i="3"/>
  <c r="E75" i="3"/>
  <c r="C75" i="3"/>
  <c r="E74" i="3"/>
  <c r="C74" i="3"/>
  <c r="C71" i="3"/>
  <c r="C70" i="3"/>
  <c r="C64" i="3"/>
  <c r="C66" i="3"/>
  <c r="E67" i="3"/>
  <c r="C67" i="3"/>
  <c r="C63" i="3"/>
  <c r="E60" i="3"/>
  <c r="C60" i="3"/>
  <c r="E59" i="3"/>
  <c r="C59" i="3"/>
  <c r="C56" i="3"/>
  <c r="C55" i="3"/>
  <c r="C54" i="3"/>
  <c r="C53" i="3"/>
  <c r="E50" i="3"/>
  <c r="C50" i="3"/>
  <c r="C47" i="3"/>
  <c r="C49" i="3"/>
  <c r="E48" i="3"/>
  <c r="C48" i="3"/>
  <c r="E46" i="3"/>
  <c r="C46" i="3"/>
  <c r="E45" i="3"/>
  <c r="C45" i="3"/>
  <c r="E25" i="3"/>
  <c r="C25" i="3"/>
  <c r="C24" i="3"/>
  <c r="C23" i="3"/>
  <c r="E42" i="3"/>
  <c r="C42" i="3"/>
  <c r="E41" i="3"/>
  <c r="C41" i="3"/>
  <c r="C40" i="3"/>
  <c r="C39" i="3"/>
  <c r="E20" i="3"/>
  <c r="C20" i="3"/>
  <c r="C19" i="3"/>
  <c r="C18" i="3"/>
  <c r="E110" i="3" l="1"/>
  <c r="F110" i="3"/>
  <c r="E104" i="3"/>
  <c r="F104" i="3"/>
  <c r="E115" i="3"/>
  <c r="C96" i="3"/>
  <c r="E61" i="3"/>
  <c r="C110" i="3"/>
  <c r="C120" i="3"/>
  <c r="C104" i="3"/>
  <c r="C115" i="3"/>
  <c r="C76" i="3"/>
</calcChain>
</file>

<file path=xl/sharedStrings.xml><?xml version="1.0" encoding="utf-8"?>
<sst xmlns="http://schemas.openxmlformats.org/spreadsheetml/2006/main" count="105" uniqueCount="96">
  <si>
    <t>Numbers</t>
  </si>
  <si>
    <t>TOTALS</t>
  </si>
  <si>
    <t>GENDER</t>
  </si>
  <si>
    <t>Prefer not to say</t>
  </si>
  <si>
    <t>Female</t>
  </si>
  <si>
    <t>Male</t>
  </si>
  <si>
    <t>MARITAL STATUS</t>
  </si>
  <si>
    <t>Married/civil partnership/co-habiting</t>
  </si>
  <si>
    <t>Single</t>
  </si>
  <si>
    <t>DEPENDANTS</t>
  </si>
  <si>
    <t>SEXUAL ORIENTATION</t>
  </si>
  <si>
    <t>Bisexual</t>
  </si>
  <si>
    <t>Gay man</t>
  </si>
  <si>
    <t>Gay woman/lesbian</t>
  </si>
  <si>
    <t>Heterosexual/straight</t>
  </si>
  <si>
    <t>AGE</t>
  </si>
  <si>
    <t>20-24 years</t>
  </si>
  <si>
    <t>25-29 years</t>
  </si>
  <si>
    <t>30-34 years</t>
  </si>
  <si>
    <t>35-39 years</t>
  </si>
  <si>
    <t>40-44 years</t>
  </si>
  <si>
    <t>45-49 years</t>
  </si>
  <si>
    <t>RESIDENT</t>
  </si>
  <si>
    <t>UK</t>
  </si>
  <si>
    <t>Other EU/EEA</t>
  </si>
  <si>
    <t>DISABILITY</t>
  </si>
  <si>
    <t>Total with a disability</t>
  </si>
  <si>
    <t>Dyslexia</t>
  </si>
  <si>
    <t>Mental health difficulties</t>
  </si>
  <si>
    <t>Personal care support</t>
  </si>
  <si>
    <t>Unseen disability eg diabetes, epilepsy, asthma</t>
  </si>
  <si>
    <t>Wheelchair user/mobility difficulties</t>
  </si>
  <si>
    <t>Other disability</t>
  </si>
  <si>
    <t>RELIGION</t>
  </si>
  <si>
    <t>No religion</t>
  </si>
  <si>
    <t>Total with a religion</t>
  </si>
  <si>
    <t>Christian - Protestant</t>
  </si>
  <si>
    <t>Christian - Roman Catholic</t>
  </si>
  <si>
    <t>Christian - Other</t>
  </si>
  <si>
    <t>Hindu</t>
  </si>
  <si>
    <t>Jewish</t>
  </si>
  <si>
    <t>Muslim</t>
  </si>
  <si>
    <t>Sikh</t>
  </si>
  <si>
    <t>ETHNICITY</t>
  </si>
  <si>
    <t>Irish</t>
  </si>
  <si>
    <t>Bangladeshi</t>
  </si>
  <si>
    <t>Indian</t>
  </si>
  <si>
    <t>Pakistani</t>
  </si>
  <si>
    <t>African</t>
  </si>
  <si>
    <t>Caribbean</t>
  </si>
  <si>
    <t>White &amp; Asian</t>
  </si>
  <si>
    <t>White &amp; Black African</t>
  </si>
  <si>
    <t>White &amp; Black Caribbean</t>
  </si>
  <si>
    <t>Chinese</t>
  </si>
  <si>
    <t>Middle Eastern/North African</t>
  </si>
  <si>
    <t>Clearing House for Postgraduate Courses in Clinical Psychology</t>
  </si>
  <si>
    <t>Other sexual orientation</t>
  </si>
  <si>
    <t>Divorced/Separated, Widowed</t>
  </si>
  <si>
    <t>No dependants</t>
  </si>
  <si>
    <t>Has dependants</t>
  </si>
  <si>
    <t>Other residence</t>
  </si>
  <si>
    <t>No disability</t>
  </si>
  <si>
    <t>Two or more disabilities</t>
  </si>
  <si>
    <t>Total in the Asian/Asian British/Asian English/Asian Scottish/Asian Welsh group</t>
  </si>
  <si>
    <t>Other Asian background</t>
  </si>
  <si>
    <t>Total in the Black/Black British/Black English/Black Scottish/Black Welsh group</t>
  </si>
  <si>
    <t>Total in the Mixed group</t>
  </si>
  <si>
    <t>British English</t>
  </si>
  <si>
    <t>British Scottish</t>
  </si>
  <si>
    <t>British Welsh</t>
  </si>
  <si>
    <t>Other British (white)</t>
  </si>
  <si>
    <t>Other White background</t>
  </si>
  <si>
    <t>Total in the White group</t>
  </si>
  <si>
    <t>Total in the Other group</t>
  </si>
  <si>
    <t>% of applicants</t>
  </si>
  <si>
    <t>% of accepted</t>
  </si>
  <si>
    <t>% success applicants to accepted</t>
  </si>
  <si>
    <t>55 and over</t>
  </si>
  <si>
    <t>50-54 years</t>
  </si>
  <si>
    <t>Deaf/hearing impairment</t>
  </si>
  <si>
    <t>courses. For information about current funding arrangements please see the Funding page of our website:</t>
  </si>
  <si>
    <t>All Applicants</t>
  </si>
  <si>
    <t>All Acceptances</t>
  </si>
  <si>
    <t>Blind/partially sighted</t>
  </si>
  <si>
    <t>Buddhist</t>
  </si>
  <si>
    <t>Other Mixed background</t>
  </si>
  <si>
    <t>https://www.clearing-house.org.uk/applications/funding</t>
  </si>
  <si>
    <t xml:space="preserve">The data in this file covers applicants for NHS clinical psychology training places. </t>
  </si>
  <si>
    <t>Some categories with small numbers are grouped together to maintain anonymity.</t>
  </si>
  <si>
    <t>Some applicants preferred not to give details for particular questions.</t>
  </si>
  <si>
    <t>Other ethnic background</t>
  </si>
  <si>
    <t>Other Black background</t>
  </si>
  <si>
    <t>Equal Opportunities data - 2025 Entry</t>
  </si>
  <si>
    <t>The National Health Service (NHS) provided the funding for most of the places for the 2025 entry for clinical psychology</t>
  </si>
  <si>
    <t>Other religion</t>
  </si>
  <si>
    <t>Baha'i, Jain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</si>
</sst>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0" x14ac:knownFonts="1">
    <font>
      <sz val="12"/>
      <name val="Calibri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Calibri"/>
      <family val="2"/>
    </font>
    <font>
      <u/>
      <sz val="12"/>
      <color theme="11"/>
      <name val="Calibri"/>
      <family val="2"/>
    </font>
    <font>
      <b/>
      <sz val="12"/>
      <color theme="3"/>
      <name val="Calibri"/>
      <family val="2"/>
      <scheme val="minor"/>
    </font>
    <font>
      <u/>
      <sz val="12"/>
      <color theme="4" tint="-0.24994659260841701"/>
      <name val="Calibri"/>
      <family val="2"/>
    </font>
    <font>
      <sz val="12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/>
      <top/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 style="medium">
        <color theme="4" tint="0.59996337778862885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theme="4" tint="0.59996337778862885"/>
      </bottom>
      <diagonal/>
    </border>
    <border>
      <left style="thin">
        <color auto="1"/>
      </left>
      <right/>
      <top style="thin">
        <color auto="1"/>
      </top>
      <bottom style="medium">
        <color theme="4" tint="0.39994506668294322"/>
      </bottom>
      <diagonal/>
    </border>
    <border>
      <left/>
      <right/>
      <top/>
      <bottom style="medium">
        <color theme="4" tint="0.39994506668294322"/>
      </bottom>
      <diagonal/>
    </border>
    <border>
      <left/>
      <right style="thin">
        <color indexed="64"/>
      </right>
      <top/>
      <bottom style="medium">
        <color theme="4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 style="medium">
        <color theme="4" tint="0.5999633777886288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theme="4" tint="0.39994506668294322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0.39994506668294322"/>
      </bottom>
      <diagonal/>
    </border>
  </borders>
  <cellStyleXfs count="9">
    <xf numFmtId="0" fontId="0" fillId="0" borderId="0"/>
    <xf numFmtId="9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2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5" fillId="0" borderId="9" applyNumberFormat="0" applyFill="0" applyAlignment="0" applyProtection="0"/>
    <xf numFmtId="0" fontId="5" fillId="0" borderId="10" applyNumberFormat="0" applyFill="0" applyAlignment="0" applyProtection="0"/>
    <xf numFmtId="0" fontId="8" fillId="0" borderId="19" applyNumberFormat="0" applyFill="0" applyAlignment="0" applyProtection="0"/>
  </cellStyleXfs>
  <cellXfs count="48">
    <xf numFmtId="0" fontId="0" fillId="0" borderId="0" xfId="0"/>
    <xf numFmtId="0" fontId="1" fillId="0" borderId="0" xfId="0" applyFont="1"/>
    <xf numFmtId="0" fontId="6" fillId="0" borderId="0" xfId="2"/>
    <xf numFmtId="0" fontId="2" fillId="0" borderId="7" xfId="3" applyFill="1"/>
    <xf numFmtId="0" fontId="7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" fontId="5" fillId="0" borderId="11" xfId="5" applyNumberFormat="1" applyBorder="1" applyAlignment="1" applyProtection="1">
      <alignment horizontal="left" vertical="top"/>
    </xf>
    <xf numFmtId="0" fontId="0" fillId="0" borderId="3" xfId="0" applyBorder="1"/>
    <xf numFmtId="0" fontId="5" fillId="0" borderId="12" xfId="5" applyBorder="1"/>
    <xf numFmtId="0" fontId="5" fillId="0" borderId="13" xfId="6" applyBorder="1" applyAlignment="1">
      <alignment wrapText="1"/>
    </xf>
    <xf numFmtId="0" fontId="0" fillId="0" borderId="2" xfId="0" applyBorder="1" applyAlignment="1">
      <alignment wrapText="1"/>
    </xf>
    <xf numFmtId="0" fontId="5" fillId="0" borderId="18" xfId="6" applyBorder="1" applyAlignment="1">
      <alignment wrapText="1"/>
    </xf>
    <xf numFmtId="0" fontId="8" fillId="0" borderId="19" xfId="8" applyFill="1"/>
    <xf numFmtId="0" fontId="5" fillId="0" borderId="20" xfId="5" applyBorder="1"/>
    <xf numFmtId="164" fontId="0" fillId="0" borderId="2" xfId="1" applyNumberFormat="1" applyFont="1" applyBorder="1" applyAlignment="1" applyProtection="1">
      <alignment horizontal="right"/>
    </xf>
    <xf numFmtId="164" fontId="0" fillId="0" borderId="1" xfId="1" applyNumberFormat="1" applyFont="1" applyBorder="1" applyAlignment="1" applyProtection="1">
      <alignment horizontal="right"/>
    </xf>
    <xf numFmtId="164" fontId="0" fillId="0" borderId="2" xfId="1" applyNumberFormat="1" applyFont="1" applyBorder="1" applyAlignment="1" applyProtection="1">
      <alignment horizontal="right"/>
      <protection locked="0"/>
    </xf>
    <xf numFmtId="164" fontId="0" fillId="0" borderId="1" xfId="1" applyNumberFormat="1" applyFont="1" applyBorder="1" applyAlignment="1" applyProtection="1">
      <alignment horizontal="right"/>
      <protection locked="0"/>
    </xf>
    <xf numFmtId="0" fontId="0" fillId="0" borderId="4" xfId="0" applyBorder="1"/>
    <xf numFmtId="164" fontId="0" fillId="0" borderId="4" xfId="1" applyNumberFormat="1" applyFont="1" applyBorder="1" applyAlignment="1" applyProtection="1">
      <alignment horizontal="right" vertical="center"/>
    </xf>
    <xf numFmtId="164" fontId="0" fillId="0" borderId="14" xfId="1" applyNumberFormat="1" applyFont="1" applyBorder="1" applyAlignment="1" applyProtection="1">
      <alignment horizontal="right" vertical="center"/>
    </xf>
    <xf numFmtId="0" fontId="0" fillId="0" borderId="5" xfId="0" applyBorder="1"/>
    <xf numFmtId="164" fontId="0" fillId="0" borderId="5" xfId="1" applyNumberFormat="1" applyFont="1" applyBorder="1" applyAlignment="1" applyProtection="1">
      <alignment horizontal="right" vertical="center"/>
    </xf>
    <xf numFmtId="0" fontId="0" fillId="0" borderId="6" xfId="0" applyBorder="1"/>
    <xf numFmtId="164" fontId="0" fillId="0" borderId="4" xfId="1" applyNumberFormat="1" applyFont="1" applyBorder="1" applyAlignment="1" applyProtection="1">
      <alignment horizontal="right"/>
    </xf>
    <xf numFmtId="164" fontId="0" fillId="0" borderId="6" xfId="1" applyNumberFormat="1" applyFont="1" applyBorder="1" applyAlignment="1" applyProtection="1">
      <alignment horizontal="right" vertical="center"/>
    </xf>
    <xf numFmtId="164" fontId="0" fillId="0" borderId="16" xfId="1" applyNumberFormat="1" applyFont="1" applyBorder="1" applyAlignment="1" applyProtection="1">
      <alignment horizontal="right" vertical="center"/>
    </xf>
    <xf numFmtId="164" fontId="0" fillId="0" borderId="5" xfId="1" applyNumberFormat="1" applyFont="1" applyBorder="1" applyAlignment="1" applyProtection="1">
      <alignment horizontal="right"/>
    </xf>
    <xf numFmtId="164" fontId="0" fillId="0" borderId="15" xfId="1" applyNumberFormat="1" applyFont="1" applyBorder="1" applyAlignment="1" applyProtection="1">
      <alignment horizontal="right"/>
    </xf>
    <xf numFmtId="164" fontId="0" fillId="0" borderId="1" xfId="1" applyNumberFormat="1" applyFont="1" applyBorder="1" applyAlignment="1" applyProtection="1">
      <alignment horizontal="right" vertical="center"/>
    </xf>
    <xf numFmtId="164" fontId="0" fillId="0" borderId="2" xfId="1" applyNumberFormat="1" applyFont="1" applyBorder="1" applyProtection="1"/>
    <xf numFmtId="164" fontId="0" fillId="0" borderId="1" xfId="1" applyNumberFormat="1" applyFont="1" applyBorder="1" applyProtection="1"/>
    <xf numFmtId="164" fontId="0" fillId="0" borderId="2" xfId="1" applyNumberFormat="1" applyFont="1" applyBorder="1" applyAlignment="1" applyProtection="1">
      <alignment horizontal="right" vertical="center"/>
    </xf>
    <xf numFmtId="9" fontId="0" fillId="0" borderId="2" xfId="1" applyFont="1" applyBorder="1" applyAlignment="1" applyProtection="1">
      <alignment horizontal="right" vertical="top" wrapText="1"/>
      <protection locked="0"/>
    </xf>
    <xf numFmtId="9" fontId="0" fillId="0" borderId="1" xfId="1" applyFont="1" applyBorder="1" applyAlignment="1" applyProtection="1">
      <alignment horizontal="right" vertical="top" wrapText="1"/>
      <protection locked="0"/>
    </xf>
    <xf numFmtId="0" fontId="9" fillId="0" borderId="10" xfId="7" applyFont="1"/>
    <xf numFmtId="164" fontId="9" fillId="0" borderId="10" xfId="7" applyNumberFormat="1" applyFont="1" applyAlignment="1" applyProtection="1">
      <alignment horizontal="right"/>
    </xf>
    <xf numFmtId="0" fontId="9" fillId="0" borderId="10" xfId="7" applyFont="1" applyFill="1"/>
    <xf numFmtId="164" fontId="9" fillId="0" borderId="17" xfId="7" applyNumberFormat="1" applyFont="1" applyBorder="1" applyAlignment="1" applyProtection="1">
      <alignment horizontal="right"/>
    </xf>
    <xf numFmtId="164" fontId="0" fillId="0" borderId="14" xfId="1" applyNumberFormat="1" applyFont="1" applyBorder="1" applyAlignment="1" applyProtection="1">
      <alignment horizontal="right"/>
    </xf>
    <xf numFmtId="164" fontId="0" fillId="0" borderId="6" xfId="1" applyNumberFormat="1" applyFont="1" applyBorder="1" applyAlignment="1" applyProtection="1">
      <alignment horizontal="right"/>
    </xf>
    <xf numFmtId="0" fontId="9" fillId="0" borderId="4" xfId="7" applyFont="1" applyBorder="1"/>
    <xf numFmtId="164" fontId="9" fillId="0" borderId="4" xfId="7" applyNumberFormat="1" applyFont="1" applyBorder="1" applyAlignment="1" applyProtection="1">
      <alignment horizontal="right"/>
    </xf>
    <xf numFmtId="0" fontId="9" fillId="0" borderId="4" xfId="7" applyFont="1" applyFill="1" applyBorder="1"/>
    <xf numFmtId="164" fontId="9" fillId="0" borderId="14" xfId="7" applyNumberFormat="1" applyFont="1" applyBorder="1" applyAlignment="1" applyProtection="1">
      <alignment horizontal="right"/>
    </xf>
    <xf numFmtId="0" fontId="5" fillId="0" borderId="21" xfId="5" applyBorder="1"/>
    <xf numFmtId="1" fontId="0" fillId="0" borderId="1" xfId="0" applyNumberFormat="1" applyBorder="1" applyProtection="1">
      <protection locked="0"/>
    </xf>
  </cellXfs>
  <cellStyles count="9">
    <cellStyle name="Followed Hyperlink" xfId="4" builtinId="9" customBuiltin="1"/>
    <cellStyle name="Heading 1" xfId="3" builtinId="16"/>
    <cellStyle name="Heading 2" xfId="8" builtinId="17"/>
    <cellStyle name="Heading 3" xfId="5" builtinId="18" customBuiltin="1"/>
    <cellStyle name="Heading 4" xfId="6" builtinId="19" customBuiltin="1"/>
    <cellStyle name="Hyperlink" xfId="2" builtinId="8" customBuiltin="1"/>
    <cellStyle name="Normal" xfId="0" builtinId="0" customBuiltin="1"/>
    <cellStyle name="Percent" xfId="1" builtinId="5" customBuiltin="1"/>
    <cellStyle name="Total" xfId="7" builtinId="25" customBuiltin="1"/>
  </cellStyles>
  <dxfs count="12"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medium">
          <color theme="4" tint="0.39994506668294322"/>
        </bottom>
      </border>
      <protection locked="1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medium">
          <color theme="4" tint="0.59996337778862885"/>
        </bottom>
      </border>
    </dxf>
    <dxf>
      <numFmt numFmtId="1" formatCode="0"/>
      <alignment horizontal="left" vertical="top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qualopps2025" displayName="Equalopps2025" ref="A12:F120" headerRowCount="0" totalsRowShown="0" headerRowDxfId="11" tableBorderDxfId="10" headerRowCellStyle="Heading 3">
  <tableColumns count="6">
    <tableColumn id="1" xr3:uid="{00000000-0010-0000-0000-000001000000}" name="Column1" headerRowDxfId="9" dataDxfId="8"/>
    <tableColumn id="2" xr3:uid="{00000000-0010-0000-0000-000002000000}" name="Column2" headerRowDxfId="7" dataDxfId="6" headerRowCellStyle="Heading 3"/>
    <tableColumn id="3" xr3:uid="{00000000-0010-0000-0000-000003000000}" name="Column3" headerRowDxfId="5" dataDxfId="4" headerRowCellStyle="Heading 3" dataCellStyle="Percent"/>
    <tableColumn id="4" xr3:uid="{00000000-0010-0000-0000-000004000000}" name="Column4" headerRowDxfId="3" dataDxfId="2" headerRowCellStyle="Heading 3"/>
    <tableColumn id="5" xr3:uid="{00000000-0010-0000-0000-000005000000}" name="Column5" headerRowDxfId="1" headerRowCellStyle="Heading 3"/>
    <tableColumn id="6" xr3:uid="{00000000-0010-0000-0000-000006000000}" name="Column6" headerRowDxfId="0" headerRowCellStyle="Heading 3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learing-house.org.uk/applications/fu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showGridLines="0" tabSelected="1" topLeftCell="A93" zoomScaleNormal="100" workbookViewId="0">
      <selection activeCell="A122" sqref="A122"/>
    </sheetView>
  </sheetViews>
  <sheetFormatPr defaultRowHeight="15.75" x14ac:dyDescent="0.25"/>
  <cols>
    <col min="1" max="1" width="49.375" customWidth="1"/>
    <col min="2" max="6" width="10.875" customWidth="1"/>
  </cols>
  <sheetData>
    <row r="1" spans="1:6" ht="25.5" customHeight="1" thickBot="1" x14ac:dyDescent="0.35">
      <c r="A1" s="13" t="s">
        <v>55</v>
      </c>
      <c r="B1" s="13"/>
      <c r="C1" s="13"/>
      <c r="D1" s="13"/>
      <c r="E1" s="13"/>
      <c r="F1" s="13"/>
    </row>
    <row r="2" spans="1:6" ht="25.5" customHeight="1" thickTop="1" thickBot="1" x14ac:dyDescent="0.35">
      <c r="A2" s="3" t="s">
        <v>92</v>
      </c>
      <c r="B2" s="3"/>
      <c r="C2" s="3"/>
      <c r="D2" s="3"/>
      <c r="E2" s="3"/>
      <c r="F2" s="3"/>
    </row>
    <row r="3" spans="1:6" ht="16.5" thickTop="1" x14ac:dyDescent="0.25">
      <c r="A3" s="1"/>
      <c r="B3" s="1"/>
      <c r="C3" s="1"/>
      <c r="D3" s="1"/>
      <c r="E3" s="1"/>
      <c r="F3" s="1"/>
    </row>
    <row r="4" spans="1:6" x14ac:dyDescent="0.25">
      <c r="A4" s="4" t="s">
        <v>93</v>
      </c>
      <c r="B4" s="1"/>
      <c r="C4" s="1"/>
      <c r="D4" s="1"/>
      <c r="E4" s="1"/>
      <c r="F4" s="1"/>
    </row>
    <row r="5" spans="1:6" x14ac:dyDescent="0.25">
      <c r="A5" s="4" t="s">
        <v>80</v>
      </c>
      <c r="B5" s="1"/>
      <c r="C5" s="1"/>
      <c r="D5" s="1"/>
      <c r="E5" s="1"/>
      <c r="F5" s="1"/>
    </row>
    <row r="6" spans="1:6" x14ac:dyDescent="0.25">
      <c r="A6" s="2" t="s">
        <v>86</v>
      </c>
      <c r="B6" s="1"/>
      <c r="C6" s="1"/>
      <c r="D6" s="1"/>
      <c r="E6" s="1"/>
      <c r="F6" s="1"/>
    </row>
    <row r="7" spans="1:6" s="1" customFormat="1" x14ac:dyDescent="0.25">
      <c r="A7"/>
    </row>
    <row r="8" spans="1:6" x14ac:dyDescent="0.25">
      <c r="A8" s="4" t="s">
        <v>87</v>
      </c>
      <c r="B8" s="1"/>
      <c r="C8" s="1"/>
      <c r="D8" s="1"/>
      <c r="E8" s="1"/>
      <c r="F8" s="1"/>
    </row>
    <row r="9" spans="1:6" x14ac:dyDescent="0.25">
      <c r="A9" s="4" t="s">
        <v>89</v>
      </c>
      <c r="B9" s="1"/>
      <c r="C9" s="1"/>
      <c r="D9" s="1"/>
      <c r="E9" s="1"/>
      <c r="F9" s="1"/>
    </row>
    <row r="10" spans="1:6" x14ac:dyDescent="0.25">
      <c r="A10" s="4" t="s">
        <v>88</v>
      </c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ht="16.5" thickBot="1" x14ac:dyDescent="0.3">
      <c r="A12" s="8"/>
      <c r="B12" s="7" t="s">
        <v>81</v>
      </c>
      <c r="C12" s="7"/>
      <c r="D12" s="7" t="s">
        <v>82</v>
      </c>
      <c r="E12" s="7"/>
      <c r="F12" s="7"/>
    </row>
    <row r="13" spans="1:6" ht="47.25" x14ac:dyDescent="0.25">
      <c r="A13" s="8"/>
      <c r="B13" s="6" t="s">
        <v>0</v>
      </c>
      <c r="C13" s="6" t="s">
        <v>74</v>
      </c>
      <c r="D13" s="6" t="s">
        <v>0</v>
      </c>
      <c r="E13" s="6" t="s">
        <v>75</v>
      </c>
      <c r="F13" s="11" t="s">
        <v>76</v>
      </c>
    </row>
    <row r="14" spans="1:6" x14ac:dyDescent="0.25">
      <c r="A14" s="8"/>
      <c r="B14" s="5"/>
      <c r="C14" s="34"/>
      <c r="D14" s="5"/>
      <c r="E14" s="35"/>
      <c r="F14" s="34"/>
    </row>
    <row r="15" spans="1:6" ht="16.5" thickBot="1" x14ac:dyDescent="0.3">
      <c r="A15" s="9" t="s">
        <v>1</v>
      </c>
      <c r="B15" s="5">
        <v>5910</v>
      </c>
      <c r="C15" s="15">
        <v>1</v>
      </c>
      <c r="D15" s="5">
        <v>1177</v>
      </c>
      <c r="E15" s="16">
        <v>1</v>
      </c>
      <c r="F15" s="15">
        <f>(D15/B15)</f>
        <v>0.19915397631133672</v>
      </c>
    </row>
    <row r="16" spans="1:6" x14ac:dyDescent="0.25">
      <c r="A16" s="8"/>
      <c r="B16" s="5"/>
      <c r="C16" s="15"/>
      <c r="D16" s="5"/>
      <c r="E16" s="16"/>
      <c r="F16" s="15"/>
    </row>
    <row r="17" spans="1:6" ht="16.5" thickBot="1" x14ac:dyDescent="0.3">
      <c r="A17" s="14" t="s">
        <v>2</v>
      </c>
      <c r="B17" s="5"/>
      <c r="C17" s="15"/>
      <c r="D17" s="5"/>
      <c r="E17" s="16"/>
      <c r="F17" s="15"/>
    </row>
    <row r="18" spans="1:6" x14ac:dyDescent="0.25">
      <c r="A18" s="8" t="s">
        <v>3</v>
      </c>
      <c r="B18" s="5">
        <v>70</v>
      </c>
      <c r="C18" s="15">
        <f>(B18/B15)</f>
        <v>1.1844331641285956E-2</v>
      </c>
      <c r="D18" s="5">
        <v>13</v>
      </c>
      <c r="E18" s="20">
        <f>(D18/D15)</f>
        <v>1.1045029736618521E-2</v>
      </c>
      <c r="F18" s="21">
        <f>IF(B18=0,0,(D18/B18))</f>
        <v>0.18571428571428572</v>
      </c>
    </row>
    <row r="19" spans="1:6" x14ac:dyDescent="0.25">
      <c r="A19" s="8" t="s">
        <v>4</v>
      </c>
      <c r="B19" s="5">
        <v>4857</v>
      </c>
      <c r="C19" s="15">
        <f>(B19/B15)</f>
        <v>0.82182741116751268</v>
      </c>
      <c r="D19" s="22">
        <v>1008</v>
      </c>
      <c r="E19" s="20">
        <f>(D19/D15)</f>
        <v>0.85641461342395919</v>
      </c>
      <c r="F19" s="21">
        <f>IF(B19=0,0,(D19/B19))</f>
        <v>0.20753551575046325</v>
      </c>
    </row>
    <row r="20" spans="1:6" x14ac:dyDescent="0.25">
      <c r="A20" s="8" t="s">
        <v>5</v>
      </c>
      <c r="B20" s="5">
        <v>983</v>
      </c>
      <c r="C20" s="15">
        <f>(B20/B15)</f>
        <v>0.16632825719120137</v>
      </c>
      <c r="D20" s="5">
        <v>156</v>
      </c>
      <c r="E20" s="16">
        <f>(D20/D15)</f>
        <v>0.13254035683942225</v>
      </c>
      <c r="F20" s="15">
        <f>IF(B20=0,0,(D20/B20))</f>
        <v>0.15869786368260427</v>
      </c>
    </row>
    <row r="21" spans="1:6" x14ac:dyDescent="0.25">
      <c r="A21" s="8"/>
      <c r="B21" s="5"/>
      <c r="C21" s="15"/>
      <c r="D21" s="5"/>
      <c r="E21" s="16"/>
      <c r="F21" s="15"/>
    </row>
    <row r="22" spans="1:6" ht="16.5" thickBot="1" x14ac:dyDescent="0.3">
      <c r="A22" s="9" t="s">
        <v>9</v>
      </c>
      <c r="B22" s="5"/>
      <c r="C22" s="15"/>
      <c r="D22" s="5"/>
      <c r="E22" s="16"/>
      <c r="F22" s="15"/>
    </row>
    <row r="23" spans="1:6" x14ac:dyDescent="0.25">
      <c r="A23" s="8" t="s">
        <v>3</v>
      </c>
      <c r="B23" s="47">
        <v>68</v>
      </c>
      <c r="C23" s="15">
        <f>(B23/B15)</f>
        <v>1.1505922165820644E-2</v>
      </c>
      <c r="D23" s="5">
        <v>8</v>
      </c>
      <c r="E23" s="16">
        <f>(D23/D15)</f>
        <v>6.7969413763806288E-3</v>
      </c>
      <c r="F23" s="15">
        <f t="shared" ref="F23:F24" si="0">IF(B23=0,0,(D23/B23))</f>
        <v>0.11764705882352941</v>
      </c>
    </row>
    <row r="24" spans="1:6" x14ac:dyDescent="0.25">
      <c r="A24" s="8" t="s">
        <v>58</v>
      </c>
      <c r="B24" s="47">
        <v>5131</v>
      </c>
      <c r="C24" s="15">
        <f>(B24/B15)</f>
        <v>0.8681895093062606</v>
      </c>
      <c r="D24" s="5">
        <v>1087</v>
      </c>
      <c r="E24" s="16">
        <f>(D24/D15)</f>
        <v>0.92353440951571797</v>
      </c>
      <c r="F24" s="15">
        <f t="shared" si="0"/>
        <v>0.2118495419996102</v>
      </c>
    </row>
    <row r="25" spans="1:6" x14ac:dyDescent="0.25">
      <c r="A25" s="8" t="s">
        <v>59</v>
      </c>
      <c r="B25" s="47">
        <v>711</v>
      </c>
      <c r="C25" s="15">
        <f>(B25/B15)</f>
        <v>0.12030456852791878</v>
      </c>
      <c r="D25" s="5">
        <v>82</v>
      </c>
      <c r="E25" s="16">
        <f>(D25/D15)</f>
        <v>6.9668649107901451E-2</v>
      </c>
      <c r="F25" s="15">
        <f>IF(B25=0,0,(D25/B25))</f>
        <v>0.11533052039381153</v>
      </c>
    </row>
    <row r="26" spans="1:6" x14ac:dyDescent="0.25">
      <c r="A26" s="8"/>
      <c r="B26" s="5"/>
      <c r="C26" s="15"/>
      <c r="D26" s="5"/>
      <c r="E26" s="16"/>
      <c r="F26" s="15"/>
    </row>
    <row r="27" spans="1:6" ht="16.5" thickBot="1" x14ac:dyDescent="0.3">
      <c r="A27" s="46" t="s">
        <v>15</v>
      </c>
      <c r="B27" s="5"/>
      <c r="C27" s="17"/>
      <c r="D27" s="5"/>
      <c r="E27" s="18"/>
      <c r="F27" s="17"/>
    </row>
    <row r="28" spans="1:6" x14ac:dyDescent="0.25">
      <c r="A28" s="8" t="s">
        <v>3</v>
      </c>
      <c r="B28" s="5">
        <v>39</v>
      </c>
      <c r="C28" s="15">
        <f>(B28/B15)</f>
        <v>6.5989847715736041E-3</v>
      </c>
      <c r="D28" s="5">
        <v>5</v>
      </c>
      <c r="E28" s="16">
        <f>(D28/D15)</f>
        <v>4.248088360237893E-3</v>
      </c>
      <c r="F28" s="15">
        <f t="shared" ref="F28:F33" si="1">IF(B28=0,0,(D28/B28))</f>
        <v>0.12820512820512819</v>
      </c>
    </row>
    <row r="29" spans="1:6" x14ac:dyDescent="0.25">
      <c r="A29" s="8" t="s">
        <v>16</v>
      </c>
      <c r="B29" s="5">
        <v>1161</v>
      </c>
      <c r="C29" s="15">
        <f>(B29/B15)</f>
        <v>0.1964467005076142</v>
      </c>
      <c r="D29" s="5">
        <v>180</v>
      </c>
      <c r="E29" s="30">
        <f>(D29/D15)</f>
        <v>0.15293118096856415</v>
      </c>
      <c r="F29" s="15">
        <f t="shared" si="1"/>
        <v>0.15503875968992248</v>
      </c>
    </row>
    <row r="30" spans="1:6" x14ac:dyDescent="0.25">
      <c r="A30" s="8" t="s">
        <v>17</v>
      </c>
      <c r="B30" s="5">
        <v>3110</v>
      </c>
      <c r="C30" s="15">
        <f>(B30/B15)</f>
        <v>0.52622673434856171</v>
      </c>
      <c r="D30" s="22">
        <v>762</v>
      </c>
      <c r="E30" s="30">
        <f>(D30/D15)</f>
        <v>0.64740866610025494</v>
      </c>
      <c r="F30" s="15">
        <f t="shared" si="1"/>
        <v>0.24501607717041801</v>
      </c>
    </row>
    <row r="31" spans="1:6" x14ac:dyDescent="0.25">
      <c r="A31" s="8" t="s">
        <v>18</v>
      </c>
      <c r="B31" s="5">
        <v>875</v>
      </c>
      <c r="C31" s="15">
        <f>(B31/B15)</f>
        <v>0.14805414551607446</v>
      </c>
      <c r="D31" s="5">
        <v>158</v>
      </c>
      <c r="E31" s="16">
        <f>(D31/D15)</f>
        <v>0.13423959218351741</v>
      </c>
      <c r="F31" s="15">
        <f t="shared" si="1"/>
        <v>0.18057142857142858</v>
      </c>
    </row>
    <row r="32" spans="1:6" x14ac:dyDescent="0.25">
      <c r="A32" s="8" t="s">
        <v>19</v>
      </c>
      <c r="B32" s="5">
        <v>349</v>
      </c>
      <c r="C32" s="15">
        <f>(B32/B15)</f>
        <v>5.9052453468697121E-2</v>
      </c>
      <c r="D32" s="5">
        <v>46</v>
      </c>
      <c r="E32" s="16">
        <f>(D32/D15)</f>
        <v>3.9082412914188618E-2</v>
      </c>
      <c r="F32" s="15">
        <f t="shared" si="1"/>
        <v>0.1318051575931232</v>
      </c>
    </row>
    <row r="33" spans="1:6" x14ac:dyDescent="0.25">
      <c r="A33" s="8" t="s">
        <v>20</v>
      </c>
      <c r="B33" s="5">
        <v>187</v>
      </c>
      <c r="C33" s="15">
        <f>(B33/B15)</f>
        <v>3.1641285956006765E-2</v>
      </c>
      <c r="D33" s="5">
        <v>17</v>
      </c>
      <c r="E33" s="16">
        <f>(D33/D15)</f>
        <v>1.4443500424808835E-2</v>
      </c>
      <c r="F33" s="15">
        <f t="shared" si="1"/>
        <v>9.0909090909090912E-2</v>
      </c>
    </row>
    <row r="34" spans="1:6" x14ac:dyDescent="0.25">
      <c r="A34" s="8" t="s">
        <v>21</v>
      </c>
      <c r="B34" s="5">
        <v>128</v>
      </c>
      <c r="C34" s="15">
        <f>(B34/B15)</f>
        <v>2.1658206429780034E-2</v>
      </c>
      <c r="D34" s="24">
        <v>9</v>
      </c>
      <c r="E34" s="25">
        <f>(D34/D15)</f>
        <v>7.6465590484282074E-3</v>
      </c>
      <c r="F34" s="20">
        <f>IF(B34=0,0,(D34/SUM(B34:B36)))</f>
        <v>4.7619047619047616E-2</v>
      </c>
    </row>
    <row r="35" spans="1:6" x14ac:dyDescent="0.25">
      <c r="A35" s="8" t="s">
        <v>78</v>
      </c>
      <c r="B35" s="5">
        <v>45</v>
      </c>
      <c r="C35" s="15">
        <f>(B35/B15)</f>
        <v>7.6142131979695434E-3</v>
      </c>
      <c r="D35" s="24"/>
      <c r="E35" s="26"/>
      <c r="F35" s="27"/>
    </row>
    <row r="36" spans="1:6" x14ac:dyDescent="0.25">
      <c r="A36" s="8" t="s">
        <v>77</v>
      </c>
      <c r="B36" s="5">
        <v>16</v>
      </c>
      <c r="C36" s="15">
        <f>(B36/B15)</f>
        <v>2.7072758037225042E-3</v>
      </c>
      <c r="D36" s="22"/>
      <c r="E36" s="28"/>
      <c r="F36" s="29"/>
    </row>
    <row r="37" spans="1:6" x14ac:dyDescent="0.25">
      <c r="A37" s="8"/>
      <c r="B37" s="5"/>
      <c r="C37" s="15"/>
      <c r="D37" s="5"/>
      <c r="E37" s="16"/>
      <c r="F37" s="15"/>
    </row>
    <row r="38" spans="1:6" ht="16.5" thickBot="1" x14ac:dyDescent="0.3">
      <c r="A38" s="9" t="s">
        <v>6</v>
      </c>
      <c r="B38" s="5"/>
      <c r="C38" s="15"/>
      <c r="D38" s="5"/>
      <c r="E38" s="16"/>
      <c r="F38" s="15"/>
    </row>
    <row r="39" spans="1:6" x14ac:dyDescent="0.25">
      <c r="A39" s="8" t="s">
        <v>3</v>
      </c>
      <c r="B39" s="5">
        <v>109</v>
      </c>
      <c r="C39" s="15">
        <f>(B39/B15)</f>
        <v>1.844331641285956E-2</v>
      </c>
      <c r="D39" s="19">
        <v>17</v>
      </c>
      <c r="E39" s="20">
        <f>(D39/D15)</f>
        <v>1.4443500424808835E-2</v>
      </c>
      <c r="F39" s="40">
        <f>IF(B39=0,0,(D39/SUM(B39:B40)))</f>
        <v>8.2926829268292687E-2</v>
      </c>
    </row>
    <row r="40" spans="1:6" x14ac:dyDescent="0.25">
      <c r="A40" s="8" t="s">
        <v>57</v>
      </c>
      <c r="B40" s="5">
        <v>96</v>
      </c>
      <c r="C40" s="15">
        <f>(B40/B15)</f>
        <v>1.6243654822335026E-2</v>
      </c>
      <c r="D40" s="22"/>
      <c r="E40" s="23"/>
      <c r="F40" s="29"/>
    </row>
    <row r="41" spans="1:6" x14ac:dyDescent="0.25">
      <c r="A41" s="8" t="s">
        <v>7</v>
      </c>
      <c r="B41" s="5">
        <v>1787</v>
      </c>
      <c r="C41" s="15">
        <f>(B41/B15)</f>
        <v>0.30236886632825721</v>
      </c>
      <c r="D41" s="5">
        <v>336</v>
      </c>
      <c r="E41" s="16">
        <f>(D41/D15)</f>
        <v>0.2854715378079864</v>
      </c>
      <c r="F41" s="15">
        <f>IF(B41=0,0,(D41/B41))</f>
        <v>0.18802462227196418</v>
      </c>
    </row>
    <row r="42" spans="1:6" x14ac:dyDescent="0.25">
      <c r="A42" s="8" t="s">
        <v>8</v>
      </c>
      <c r="B42" s="5">
        <v>3918</v>
      </c>
      <c r="C42" s="15">
        <f>(B42/B15)</f>
        <v>0.66294416243654819</v>
      </c>
      <c r="D42" s="5">
        <v>824</v>
      </c>
      <c r="E42" s="16">
        <f>(D42/D15)</f>
        <v>0.70008496176720481</v>
      </c>
      <c r="F42" s="15">
        <f>IF(B42=0,0,(D42/B42))</f>
        <v>0.21031138335885655</v>
      </c>
    </row>
    <row r="43" spans="1:6" x14ac:dyDescent="0.25">
      <c r="A43" s="8"/>
      <c r="B43" s="5"/>
      <c r="C43" s="31"/>
      <c r="D43" s="5"/>
      <c r="E43" s="32"/>
      <c r="F43" s="15"/>
    </row>
    <row r="44" spans="1:6" ht="16.5" thickBot="1" x14ac:dyDescent="0.3">
      <c r="A44" s="9" t="s">
        <v>10</v>
      </c>
      <c r="B44" s="5"/>
      <c r="C44" s="15"/>
      <c r="D44" s="5"/>
      <c r="E44" s="16"/>
      <c r="F44" s="15"/>
    </row>
    <row r="45" spans="1:6" x14ac:dyDescent="0.25">
      <c r="A45" s="8" t="s">
        <v>3</v>
      </c>
      <c r="B45" s="5">
        <v>432</v>
      </c>
      <c r="C45" s="15">
        <f>(B45/B15)</f>
        <v>7.309644670050762E-2</v>
      </c>
      <c r="D45" s="5">
        <v>102</v>
      </c>
      <c r="E45" s="16">
        <f>(D45/D15)</f>
        <v>8.6661002548853019E-2</v>
      </c>
      <c r="F45" s="15">
        <f t="shared" ref="F45:F50" si="2">IF(B45=0,0,(D45/B45))</f>
        <v>0.2361111111111111</v>
      </c>
    </row>
    <row r="46" spans="1:6" x14ac:dyDescent="0.25">
      <c r="A46" s="8" t="s">
        <v>11</v>
      </c>
      <c r="B46" s="5">
        <v>817</v>
      </c>
      <c r="C46" s="15">
        <f>(B46/B15)</f>
        <v>0.13824027072758038</v>
      </c>
      <c r="D46" s="5">
        <v>200</v>
      </c>
      <c r="E46" s="16">
        <f>(D46/D15)</f>
        <v>0.16992353440951571</v>
      </c>
      <c r="F46" s="15">
        <f t="shared" si="2"/>
        <v>0.24479804161566707</v>
      </c>
    </row>
    <row r="47" spans="1:6" x14ac:dyDescent="0.25">
      <c r="A47" s="8" t="s">
        <v>12</v>
      </c>
      <c r="B47" s="5">
        <v>124</v>
      </c>
      <c r="C47" s="15">
        <f>(B47/B15)</f>
        <v>2.0981387478849409E-2</v>
      </c>
      <c r="D47" s="22">
        <v>23</v>
      </c>
      <c r="E47" s="16">
        <f>(D47/D15)</f>
        <v>1.9541206457094309E-2</v>
      </c>
      <c r="F47" s="15">
        <f t="shared" si="2"/>
        <v>0.18548387096774194</v>
      </c>
    </row>
    <row r="48" spans="1:6" x14ac:dyDescent="0.25">
      <c r="A48" s="8" t="s">
        <v>13</v>
      </c>
      <c r="B48" s="5">
        <v>138</v>
      </c>
      <c r="C48" s="15">
        <f>(B48/B15)</f>
        <v>2.3350253807106598E-2</v>
      </c>
      <c r="D48" s="5">
        <v>33</v>
      </c>
      <c r="E48" s="16">
        <f>(D48/D15)</f>
        <v>2.8037383177570093E-2</v>
      </c>
      <c r="F48" s="15">
        <f t="shared" si="2"/>
        <v>0.2391304347826087</v>
      </c>
    </row>
    <row r="49" spans="1:6" x14ac:dyDescent="0.25">
      <c r="A49" s="8" t="s">
        <v>14</v>
      </c>
      <c r="B49" s="5">
        <v>4301</v>
      </c>
      <c r="C49" s="15">
        <f>(B49/B15)</f>
        <v>0.72774957698815568</v>
      </c>
      <c r="D49" s="5">
        <v>797</v>
      </c>
      <c r="E49" s="30">
        <f>(D49/D15)</f>
        <v>0.67714528462192014</v>
      </c>
      <c r="F49" s="33">
        <f t="shared" si="2"/>
        <v>0.18530574285049989</v>
      </c>
    </row>
    <row r="50" spans="1:6" x14ac:dyDescent="0.25">
      <c r="A50" s="8" t="s">
        <v>56</v>
      </c>
      <c r="B50" s="5">
        <v>98</v>
      </c>
      <c r="C50" s="15">
        <f>(B50/B15)</f>
        <v>1.6582064297800337E-2</v>
      </c>
      <c r="D50" s="5">
        <v>22</v>
      </c>
      <c r="E50" s="16">
        <f>(D50/D15)</f>
        <v>1.8691588785046728E-2</v>
      </c>
      <c r="F50" s="15">
        <f t="shared" si="2"/>
        <v>0.22448979591836735</v>
      </c>
    </row>
    <row r="51" spans="1:6" x14ac:dyDescent="0.25">
      <c r="A51" s="8"/>
      <c r="B51" s="5"/>
      <c r="C51" s="15"/>
      <c r="D51" s="5"/>
      <c r="E51" s="16"/>
      <c r="F51" s="15"/>
    </row>
    <row r="52" spans="1:6" ht="16.5" thickBot="1" x14ac:dyDescent="0.3">
      <c r="A52" s="9" t="s">
        <v>22</v>
      </c>
      <c r="B52" s="5"/>
      <c r="C52" s="15"/>
      <c r="D52" s="5"/>
      <c r="E52" s="16"/>
      <c r="F52" s="15"/>
    </row>
    <row r="53" spans="1:6" x14ac:dyDescent="0.25">
      <c r="A53" s="8" t="s">
        <v>3</v>
      </c>
      <c r="B53" s="5">
        <v>17</v>
      </c>
      <c r="C53" s="15">
        <f>(B53/B15)</f>
        <v>2.8764805414551609E-3</v>
      </c>
      <c r="D53" s="19">
        <v>1165</v>
      </c>
      <c r="E53" s="20">
        <f>(D53/D15)</f>
        <v>0.98980458793542903</v>
      </c>
      <c r="F53" s="21">
        <f>IF(B53=0,0,(D53/SUM(B53:B54)))</f>
        <v>0.20406375897705378</v>
      </c>
    </row>
    <row r="54" spans="1:6" x14ac:dyDescent="0.25">
      <c r="A54" s="8" t="s">
        <v>23</v>
      </c>
      <c r="B54" s="5">
        <v>5692</v>
      </c>
      <c r="C54" s="15">
        <f>(B54/B15)</f>
        <v>0.96311336717428087</v>
      </c>
      <c r="D54" s="22"/>
      <c r="E54" s="23"/>
      <c r="F54" s="27"/>
    </row>
    <row r="55" spans="1:6" x14ac:dyDescent="0.25">
      <c r="A55" s="8" t="s">
        <v>24</v>
      </c>
      <c r="B55" s="5">
        <v>125</v>
      </c>
      <c r="C55" s="15">
        <f>(B55/B15)</f>
        <v>2.1150592216582064E-2</v>
      </c>
      <c r="D55" s="19">
        <v>12</v>
      </c>
      <c r="E55" s="25">
        <f>(D55/D15)</f>
        <v>1.0195412064570943E-2</v>
      </c>
      <c r="F55" s="21">
        <f>IF(B55=0,0,(D55/SUM(B55:B56)))</f>
        <v>5.9701492537313432E-2</v>
      </c>
    </row>
    <row r="56" spans="1:6" x14ac:dyDescent="0.25">
      <c r="A56" s="8" t="s">
        <v>60</v>
      </c>
      <c r="B56" s="5">
        <v>76</v>
      </c>
      <c r="C56" s="15">
        <f>(B56/B15)</f>
        <v>1.2859560067681896E-2</v>
      </c>
      <c r="D56" s="22"/>
      <c r="E56" s="28"/>
      <c r="F56" s="29"/>
    </row>
    <row r="57" spans="1:6" x14ac:dyDescent="0.25">
      <c r="A57" s="8"/>
      <c r="B57" s="5"/>
      <c r="C57" s="17"/>
      <c r="D57" s="5"/>
      <c r="E57" s="18"/>
      <c r="F57" s="15"/>
    </row>
    <row r="58" spans="1:6" ht="16.5" thickBot="1" x14ac:dyDescent="0.3">
      <c r="A58" s="46" t="s">
        <v>25</v>
      </c>
      <c r="B58" s="5"/>
      <c r="C58" s="17"/>
      <c r="D58" s="5"/>
      <c r="E58" s="18"/>
      <c r="F58" s="17"/>
    </row>
    <row r="59" spans="1:6" x14ac:dyDescent="0.25">
      <c r="A59" s="8" t="s">
        <v>3</v>
      </c>
      <c r="B59" s="47">
        <v>247</v>
      </c>
      <c r="C59" s="15">
        <f>(B59/B15)</f>
        <v>4.1793570219966159E-2</v>
      </c>
      <c r="D59" s="5">
        <v>42</v>
      </c>
      <c r="E59" s="16">
        <f>(D59/D15)</f>
        <v>3.56839422259983E-2</v>
      </c>
      <c r="F59" s="15">
        <f>IF(B59=0,0,(D59/B59))</f>
        <v>0.17004048582995951</v>
      </c>
    </row>
    <row r="60" spans="1:6" x14ac:dyDescent="0.25">
      <c r="A60" s="8" t="s">
        <v>61</v>
      </c>
      <c r="B60" s="47">
        <v>4510</v>
      </c>
      <c r="C60" s="15">
        <f>(B60/B15)</f>
        <v>0.76311336717428091</v>
      </c>
      <c r="D60" s="5">
        <v>886</v>
      </c>
      <c r="E60" s="16">
        <f>(D60/D15)</f>
        <v>0.75276125743415467</v>
      </c>
      <c r="F60" s="15">
        <f>IF(B60=0,0,(D60/B60))</f>
        <v>0.19645232815964522</v>
      </c>
    </row>
    <row r="61" spans="1:6" ht="16.5" thickBot="1" x14ac:dyDescent="0.3">
      <c r="A61" s="10" t="s">
        <v>26</v>
      </c>
      <c r="B61" s="36">
        <f>SUM(B63:B71)</f>
        <v>1153</v>
      </c>
      <c r="C61" s="37">
        <f>(B61/B15)</f>
        <v>0.19509306260575296</v>
      </c>
      <c r="D61" s="38">
        <f>SUM(D63:D71)</f>
        <v>249</v>
      </c>
      <c r="E61" s="37">
        <f>(D61/D15)</f>
        <v>0.21155480033984708</v>
      </c>
      <c r="F61" s="39">
        <f>IF(B61=0,0,(D61/B61))</f>
        <v>0.21595836947094535</v>
      </c>
    </row>
    <row r="62" spans="1:6" x14ac:dyDescent="0.25">
      <c r="A62" s="8"/>
      <c r="B62" s="5"/>
      <c r="C62" s="15"/>
      <c r="D62" s="5"/>
      <c r="E62" s="25"/>
      <c r="F62" s="40"/>
    </row>
    <row r="63" spans="1:6" x14ac:dyDescent="0.25">
      <c r="A63" s="8" t="s">
        <v>31</v>
      </c>
      <c r="B63" s="5">
        <v>18</v>
      </c>
      <c r="C63" s="15">
        <f>(B63/B15)</f>
        <v>3.0456852791878172E-3</v>
      </c>
      <c r="D63" s="19">
        <v>5</v>
      </c>
      <c r="E63" s="20">
        <f>(D63/D15)</f>
        <v>4.248088360237893E-3</v>
      </c>
      <c r="F63" s="20">
        <f>IF(B63=0,0,(D63/SUM(B63:B64)))</f>
        <v>0.19230769230769232</v>
      </c>
    </row>
    <row r="64" spans="1:6" x14ac:dyDescent="0.25">
      <c r="A64" s="8" t="s">
        <v>83</v>
      </c>
      <c r="B64" s="5">
        <v>8</v>
      </c>
      <c r="C64" s="15">
        <f>(B64/B15)</f>
        <v>1.3536379018612521E-3</v>
      </c>
      <c r="D64" s="24"/>
      <c r="E64" s="26"/>
      <c r="F64" s="27"/>
    </row>
    <row r="65" spans="1:6" x14ac:dyDescent="0.25">
      <c r="A65" s="5" t="s">
        <v>79</v>
      </c>
      <c r="B65" s="5">
        <v>26</v>
      </c>
      <c r="C65" s="15">
        <f>(B65/B15)</f>
        <v>4.3993231810490691E-3</v>
      </c>
      <c r="D65" s="5">
        <v>6</v>
      </c>
      <c r="E65" s="16">
        <f>(D65/D15)</f>
        <v>5.0977060322854716E-3</v>
      </c>
      <c r="F65" s="15">
        <f>IF(B65=0,0,(D65/B65))</f>
        <v>0.23076923076923078</v>
      </c>
    </row>
    <row r="66" spans="1:6" x14ac:dyDescent="0.25">
      <c r="A66" s="8" t="s">
        <v>28</v>
      </c>
      <c r="B66" s="5">
        <v>172</v>
      </c>
      <c r="C66" s="15">
        <f>(B66/B15)</f>
        <v>2.910321489001692E-2</v>
      </c>
      <c r="D66" s="5">
        <v>41</v>
      </c>
      <c r="E66" s="16">
        <f>(D66/D15)</f>
        <v>3.4834324553950725E-2</v>
      </c>
      <c r="F66" s="15">
        <f t="shared" ref="F66:F71" si="3">IF(B66=0,0,(D66/B66))</f>
        <v>0.23837209302325582</v>
      </c>
    </row>
    <row r="67" spans="1:6" x14ac:dyDescent="0.25">
      <c r="A67" s="8" t="s">
        <v>27</v>
      </c>
      <c r="B67" s="5">
        <v>232</v>
      </c>
      <c r="C67" s="15">
        <f>(B67/B15)</f>
        <v>3.925549915397631E-2</v>
      </c>
      <c r="D67" s="5">
        <v>46</v>
      </c>
      <c r="E67" s="16">
        <f>(D67/D15)</f>
        <v>3.9082412914188618E-2</v>
      </c>
      <c r="F67" s="15">
        <f t="shared" si="3"/>
        <v>0.19827586206896552</v>
      </c>
    </row>
    <row r="68" spans="1:6" x14ac:dyDescent="0.25">
      <c r="A68" s="8" t="s">
        <v>29</v>
      </c>
      <c r="B68" s="5">
        <v>0</v>
      </c>
      <c r="C68" s="15">
        <f>(B68/B15)</f>
        <v>0</v>
      </c>
      <c r="D68" s="5">
        <v>0</v>
      </c>
      <c r="E68" s="16">
        <f>(D68/D15)</f>
        <v>0</v>
      </c>
      <c r="F68" s="15">
        <f t="shared" si="3"/>
        <v>0</v>
      </c>
    </row>
    <row r="69" spans="1:6" x14ac:dyDescent="0.25">
      <c r="A69" s="8" t="s">
        <v>30</v>
      </c>
      <c r="B69" s="5">
        <v>216</v>
      </c>
      <c r="C69" s="15">
        <f>(B69/B15)</f>
        <v>3.654822335025381E-2</v>
      </c>
      <c r="D69" s="5">
        <v>50</v>
      </c>
      <c r="E69" s="16">
        <f>(D69/D15)</f>
        <v>4.2480883602378929E-2</v>
      </c>
      <c r="F69" s="15">
        <f t="shared" si="3"/>
        <v>0.23148148148148148</v>
      </c>
    </row>
    <row r="70" spans="1:6" x14ac:dyDescent="0.25">
      <c r="A70" s="8" t="s">
        <v>62</v>
      </c>
      <c r="B70" s="5">
        <v>215</v>
      </c>
      <c r="C70" s="15">
        <f>(B70/B15)</f>
        <v>3.6379018612521151E-2</v>
      </c>
      <c r="D70" s="5">
        <v>41</v>
      </c>
      <c r="E70" s="20">
        <f>(D70/D15)</f>
        <v>3.4834324553950725E-2</v>
      </c>
      <c r="F70" s="21">
        <f t="shared" si="3"/>
        <v>0.19069767441860466</v>
      </c>
    </row>
    <row r="71" spans="1:6" x14ac:dyDescent="0.25">
      <c r="A71" s="8" t="s">
        <v>32</v>
      </c>
      <c r="B71" s="5">
        <v>266</v>
      </c>
      <c r="C71" s="15">
        <f>(B71/B15)</f>
        <v>4.5008460236886635E-2</v>
      </c>
      <c r="D71" s="22">
        <v>60</v>
      </c>
      <c r="E71" s="20">
        <f>(D71/D15)</f>
        <v>5.0977060322854713E-2</v>
      </c>
      <c r="F71" s="21">
        <f t="shared" si="3"/>
        <v>0.22556390977443608</v>
      </c>
    </row>
    <row r="72" spans="1:6" x14ac:dyDescent="0.25">
      <c r="A72" s="5"/>
      <c r="B72" s="5"/>
      <c r="C72" s="15"/>
      <c r="D72" s="5"/>
      <c r="E72" s="16"/>
      <c r="F72" s="15"/>
    </row>
    <row r="73" spans="1:6" ht="16.5" thickBot="1" x14ac:dyDescent="0.3">
      <c r="A73" s="9" t="s">
        <v>33</v>
      </c>
      <c r="B73" s="5"/>
      <c r="C73" s="15"/>
      <c r="D73" s="5"/>
      <c r="E73" s="16"/>
      <c r="F73" s="15"/>
    </row>
    <row r="74" spans="1:6" x14ac:dyDescent="0.25">
      <c r="A74" s="8" t="s">
        <v>3</v>
      </c>
      <c r="B74" s="5">
        <v>478</v>
      </c>
      <c r="C74" s="15">
        <f>(B74/B15)</f>
        <v>8.0879864636209817E-2</v>
      </c>
      <c r="D74" s="5">
        <v>97</v>
      </c>
      <c r="E74" s="16">
        <f>(D74/D15)</f>
        <v>8.2412914188615127E-2</v>
      </c>
      <c r="F74" s="15">
        <f>IF(B74=0,0,(D74/B74))</f>
        <v>0.20292887029288703</v>
      </c>
    </row>
    <row r="75" spans="1:6" x14ac:dyDescent="0.25">
      <c r="A75" s="8" t="s">
        <v>34</v>
      </c>
      <c r="B75" s="5">
        <v>3495</v>
      </c>
      <c r="C75" s="15">
        <f>(B75/B15)</f>
        <v>0.59137055837563457</v>
      </c>
      <c r="D75" s="5">
        <v>757</v>
      </c>
      <c r="E75" s="16">
        <f>(D75/D15)</f>
        <v>0.643160577740017</v>
      </c>
      <c r="F75" s="15">
        <f>IF(B75=0,0,(D75/B75))</f>
        <v>0.21659513590844062</v>
      </c>
    </row>
    <row r="76" spans="1:6" ht="16.5" thickBot="1" x14ac:dyDescent="0.3">
      <c r="A76" s="10" t="s">
        <v>35</v>
      </c>
      <c r="B76" s="36">
        <f>SUM(B78:B87)</f>
        <v>1937</v>
      </c>
      <c r="C76" s="37">
        <f>(B76/B15)</f>
        <v>0.32774957698815566</v>
      </c>
      <c r="D76" s="38">
        <f>SUM(D78:D87)</f>
        <v>323</v>
      </c>
      <c r="E76" s="37">
        <f>(D76/D15)</f>
        <v>0.27442650807136787</v>
      </c>
      <c r="F76" s="39">
        <f>IF(B76=0,0,(D76/B76))</f>
        <v>0.16675271037687145</v>
      </c>
    </row>
    <row r="77" spans="1:6" x14ac:dyDescent="0.25">
      <c r="A77" s="8"/>
      <c r="B77" s="5"/>
      <c r="C77" s="15"/>
      <c r="D77" s="5"/>
      <c r="E77" s="16"/>
      <c r="F77" s="15"/>
    </row>
    <row r="78" spans="1:6" x14ac:dyDescent="0.25">
      <c r="A78" s="8" t="s">
        <v>36</v>
      </c>
      <c r="B78" s="5">
        <v>314</v>
      </c>
      <c r="C78" s="15">
        <f>(B78/B15)</f>
        <v>5.3130287648054143E-2</v>
      </c>
      <c r="D78" s="5">
        <v>67</v>
      </c>
      <c r="E78" s="16">
        <f>(D78/D15)</f>
        <v>5.6924384027187767E-2</v>
      </c>
      <c r="F78" s="15">
        <f t="shared" ref="F78:F87" si="4">IF(B78=0,0,(D78/B78))</f>
        <v>0.21337579617834396</v>
      </c>
    </row>
    <row r="79" spans="1:6" x14ac:dyDescent="0.25">
      <c r="A79" s="8" t="s">
        <v>37</v>
      </c>
      <c r="B79" s="5">
        <v>415</v>
      </c>
      <c r="C79" s="15">
        <f>(B79/B15)</f>
        <v>7.0219966159052447E-2</v>
      </c>
      <c r="D79" s="5">
        <v>64</v>
      </c>
      <c r="E79" s="16">
        <f>(D79/D15)</f>
        <v>5.4375531011045031E-2</v>
      </c>
      <c r="F79" s="15">
        <f t="shared" si="4"/>
        <v>0.15421686746987953</v>
      </c>
    </row>
    <row r="80" spans="1:6" x14ac:dyDescent="0.25">
      <c r="A80" s="8" t="s">
        <v>38</v>
      </c>
      <c r="B80" s="5">
        <v>351</v>
      </c>
      <c r="C80" s="15">
        <f>(B80/B15)</f>
        <v>5.9390862944162438E-2</v>
      </c>
      <c r="D80" s="5">
        <v>57</v>
      </c>
      <c r="E80" s="16">
        <f>(D80/D15)</f>
        <v>4.8428207306711976E-2</v>
      </c>
      <c r="F80" s="15">
        <f t="shared" si="4"/>
        <v>0.1623931623931624</v>
      </c>
    </row>
    <row r="81" spans="1:6" x14ac:dyDescent="0.25">
      <c r="A81" s="8" t="s">
        <v>84</v>
      </c>
      <c r="B81" s="5">
        <v>59</v>
      </c>
      <c r="C81" s="15">
        <f>(B81/B15)</f>
        <v>9.9830795262267347E-3</v>
      </c>
      <c r="D81" s="5">
        <v>15</v>
      </c>
      <c r="E81" s="20">
        <f>(D81/D15)</f>
        <v>1.2744265080713678E-2</v>
      </c>
      <c r="F81" s="21">
        <f t="shared" si="4"/>
        <v>0.25423728813559321</v>
      </c>
    </row>
    <row r="82" spans="1:6" x14ac:dyDescent="0.25">
      <c r="A82" s="8" t="s">
        <v>39</v>
      </c>
      <c r="B82" s="5">
        <v>90</v>
      </c>
      <c r="C82" s="15">
        <f>(B82/B15)</f>
        <v>1.5228426395939087E-2</v>
      </c>
      <c r="D82" s="5">
        <v>16</v>
      </c>
      <c r="E82" s="20">
        <f>(D82/D15)</f>
        <v>1.3593882752761258E-2</v>
      </c>
      <c r="F82" s="21">
        <f t="shared" si="4"/>
        <v>0.17777777777777778</v>
      </c>
    </row>
    <row r="83" spans="1:6" x14ac:dyDescent="0.25">
      <c r="A83" s="8" t="s">
        <v>40</v>
      </c>
      <c r="B83" s="5">
        <v>35</v>
      </c>
      <c r="C83" s="15">
        <f>(B83/B15)</f>
        <v>5.9221658206429781E-3</v>
      </c>
      <c r="D83" s="5">
        <v>5</v>
      </c>
      <c r="E83" s="25">
        <f>(D83/D15)</f>
        <v>4.248088360237893E-3</v>
      </c>
      <c r="F83" s="21">
        <f t="shared" si="4"/>
        <v>0.14285714285714285</v>
      </c>
    </row>
    <row r="84" spans="1:6" x14ac:dyDescent="0.25">
      <c r="A84" s="8" t="s">
        <v>41</v>
      </c>
      <c r="B84" s="5">
        <v>451</v>
      </c>
      <c r="C84" s="15">
        <f>(B84/B15)</f>
        <v>7.6311336717428083E-2</v>
      </c>
      <c r="D84" s="5">
        <v>60</v>
      </c>
      <c r="E84" s="16">
        <f>(D84/D15)</f>
        <v>5.0977060322854713E-2</v>
      </c>
      <c r="F84" s="15">
        <f t="shared" si="4"/>
        <v>0.13303769401330376</v>
      </c>
    </row>
    <row r="85" spans="1:6" x14ac:dyDescent="0.25">
      <c r="A85" s="8" t="s">
        <v>42</v>
      </c>
      <c r="B85" s="5">
        <v>73</v>
      </c>
      <c r="C85" s="15">
        <f>(B85/B15)</f>
        <v>1.2351945854483926E-2</v>
      </c>
      <c r="D85" s="5">
        <v>12</v>
      </c>
      <c r="E85" s="20">
        <f>(D85/D15)</f>
        <v>1.0195412064570943E-2</v>
      </c>
      <c r="F85" s="21">
        <f t="shared" si="4"/>
        <v>0.16438356164383561</v>
      </c>
    </row>
    <row r="86" spans="1:6" x14ac:dyDescent="0.25">
      <c r="A86" s="8" t="s">
        <v>95</v>
      </c>
      <c r="B86" s="5">
        <v>5</v>
      </c>
      <c r="C86" s="15">
        <f>(B86/B15)</f>
        <v>8.4602368866328254E-4</v>
      </c>
      <c r="D86" s="19">
        <v>27</v>
      </c>
      <c r="E86" s="25">
        <f>(D86/D15)</f>
        <v>2.2939677145284623E-2</v>
      </c>
      <c r="F86" s="20">
        <f>IF(B86=0,0,(D86/SUM(B86:B87)))</f>
        <v>0.18120805369127516</v>
      </c>
    </row>
    <row r="87" spans="1:6" x14ac:dyDescent="0.25">
      <c r="A87" s="8" t="s">
        <v>94</v>
      </c>
      <c r="B87" s="5">
        <v>144</v>
      </c>
      <c r="C87" s="15">
        <f>(B87/B15)</f>
        <v>2.4365482233502538E-2</v>
      </c>
      <c r="D87" s="22"/>
      <c r="E87" s="41"/>
      <c r="F87" s="27"/>
    </row>
    <row r="88" spans="1:6" x14ac:dyDescent="0.25">
      <c r="A88" s="8"/>
      <c r="B88" s="5"/>
      <c r="C88" s="15"/>
      <c r="D88" s="5"/>
      <c r="E88" s="16"/>
      <c r="F88" s="15"/>
    </row>
    <row r="89" spans="1:6" ht="16.5" thickBot="1" x14ac:dyDescent="0.3">
      <c r="A89" s="46" t="s">
        <v>43</v>
      </c>
      <c r="B89" s="5"/>
      <c r="C89" s="17"/>
      <c r="D89" s="5"/>
      <c r="E89" s="18"/>
      <c r="F89" s="17"/>
    </row>
    <row r="90" spans="1:6" x14ac:dyDescent="0.25">
      <c r="A90" s="8" t="s">
        <v>3</v>
      </c>
      <c r="B90" s="5">
        <v>179</v>
      </c>
      <c r="C90" s="15">
        <f>(B90/B15)</f>
        <v>3.0287648054145515E-2</v>
      </c>
      <c r="D90" s="5">
        <v>33</v>
      </c>
      <c r="E90" s="16">
        <f>(D90/D15)</f>
        <v>2.8037383177570093E-2</v>
      </c>
      <c r="F90" s="15">
        <f>IF(B90=0,0,(D90/B90))</f>
        <v>0.18435754189944134</v>
      </c>
    </row>
    <row r="91" spans="1:6" x14ac:dyDescent="0.25">
      <c r="A91" s="8"/>
      <c r="B91" s="5"/>
      <c r="C91" s="15"/>
      <c r="D91" s="5"/>
      <c r="E91" s="16"/>
      <c r="F91" s="15"/>
    </row>
    <row r="92" spans="1:6" x14ac:dyDescent="0.25">
      <c r="A92" s="8" t="s">
        <v>45</v>
      </c>
      <c r="B92" s="5">
        <v>63</v>
      </c>
      <c r="C92" s="15">
        <f>(B92/B15)</f>
        <v>1.065989847715736E-2</v>
      </c>
      <c r="D92" s="5">
        <v>8</v>
      </c>
      <c r="E92" s="16">
        <f>(D92/D15)</f>
        <v>6.7969413763806288E-3</v>
      </c>
      <c r="F92" s="15">
        <f>IF(B92=0,0,(D92/B92))</f>
        <v>0.12698412698412698</v>
      </c>
    </row>
    <row r="93" spans="1:6" x14ac:dyDescent="0.25">
      <c r="A93" s="8" t="s">
        <v>46</v>
      </c>
      <c r="B93" s="5">
        <v>239</v>
      </c>
      <c r="C93" s="15">
        <f>(B93/B15)</f>
        <v>4.0439932318104908E-2</v>
      </c>
      <c r="D93" s="5">
        <v>41</v>
      </c>
      <c r="E93" s="30">
        <f>(D93/D15)</f>
        <v>3.4834324553950725E-2</v>
      </c>
      <c r="F93" s="15">
        <f>IF(B93=0,0,(D93/B93))</f>
        <v>0.17154811715481172</v>
      </c>
    </row>
    <row r="94" spans="1:6" x14ac:dyDescent="0.25">
      <c r="A94" s="8" t="s">
        <v>47</v>
      </c>
      <c r="B94" s="5">
        <v>217</v>
      </c>
      <c r="C94" s="15">
        <f>(B94/B15)</f>
        <v>3.6717428087986462E-2</v>
      </c>
      <c r="D94" s="5">
        <v>35</v>
      </c>
      <c r="E94" s="20">
        <f>(D94/D15)</f>
        <v>2.9736618521665252E-2</v>
      </c>
      <c r="F94" s="15">
        <f>IF(B94=0,0,(D94/B94))</f>
        <v>0.16129032258064516</v>
      </c>
    </row>
    <row r="95" spans="1:6" x14ac:dyDescent="0.25">
      <c r="A95" s="8" t="s">
        <v>64</v>
      </c>
      <c r="B95" s="5">
        <v>136</v>
      </c>
      <c r="C95" s="15">
        <f>(B95/B15)</f>
        <v>2.3011844331641287E-2</v>
      </c>
      <c r="D95" s="22">
        <v>19</v>
      </c>
      <c r="E95" s="20">
        <f>(D95/D15)</f>
        <v>1.6142735768903994E-2</v>
      </c>
      <c r="F95" s="15">
        <f>IF(B95=0,0,(D95/B95))</f>
        <v>0.13970588235294118</v>
      </c>
    </row>
    <row r="96" spans="1:6" ht="32.25" thickBot="1" x14ac:dyDescent="0.3">
      <c r="A96" s="10" t="s">
        <v>63</v>
      </c>
      <c r="B96" s="36">
        <f>SUM(B92:B95)</f>
        <v>655</v>
      </c>
      <c r="C96" s="37">
        <f>(B96/B15)</f>
        <v>0.11082910321489002</v>
      </c>
      <c r="D96" s="38">
        <f>SUM(D92:D95)</f>
        <v>103</v>
      </c>
      <c r="E96" s="37">
        <f>(D96/D15)</f>
        <v>8.7510620220900601E-2</v>
      </c>
      <c r="F96" s="39">
        <f>IF(B96=0,0,(D96/B96))</f>
        <v>0.15725190839694655</v>
      </c>
    </row>
    <row r="97" spans="1:6" x14ac:dyDescent="0.25">
      <c r="A97" s="8"/>
      <c r="B97" s="5"/>
      <c r="C97" s="15"/>
      <c r="D97" s="5"/>
      <c r="E97" s="32"/>
      <c r="F97" s="15"/>
    </row>
    <row r="98" spans="1:6" x14ac:dyDescent="0.25">
      <c r="A98" s="8" t="s">
        <v>67</v>
      </c>
      <c r="B98" s="5">
        <v>2767</v>
      </c>
      <c r="C98" s="15">
        <f>(B98/B15)</f>
        <v>0.46818950930626058</v>
      </c>
      <c r="D98" s="5">
        <v>641</v>
      </c>
      <c r="E98" s="16">
        <f>(D98/D15)</f>
        <v>0.54460492778249792</v>
      </c>
      <c r="F98" s="15">
        <f t="shared" ref="F98:F104" si="5">IF(B98=0,0,(D98/B98))</f>
        <v>0.23165883628478495</v>
      </c>
    </row>
    <row r="99" spans="1:6" x14ac:dyDescent="0.25">
      <c r="A99" s="8" t="s">
        <v>68</v>
      </c>
      <c r="B99" s="5">
        <v>292</v>
      </c>
      <c r="C99" s="15">
        <f>(B99/B15)</f>
        <v>4.9407783417935704E-2</v>
      </c>
      <c r="D99" s="5">
        <v>46</v>
      </c>
      <c r="E99" s="16">
        <f>(D99/D15)</f>
        <v>3.9082412914188618E-2</v>
      </c>
      <c r="F99" s="15">
        <f t="shared" si="5"/>
        <v>0.15753424657534246</v>
      </c>
    </row>
    <row r="100" spans="1:6" x14ac:dyDescent="0.25">
      <c r="A100" s="8" t="s">
        <v>69</v>
      </c>
      <c r="B100" s="5">
        <v>236</v>
      </c>
      <c r="C100" s="15">
        <f>(B100/B15)</f>
        <v>3.9932318104906939E-2</v>
      </c>
      <c r="D100" s="5">
        <v>47</v>
      </c>
      <c r="E100" s="16">
        <f>(D100/D15)</f>
        <v>3.9932030586236192E-2</v>
      </c>
      <c r="F100" s="15">
        <f t="shared" si="5"/>
        <v>0.19915254237288135</v>
      </c>
    </row>
    <row r="101" spans="1:6" x14ac:dyDescent="0.25">
      <c r="A101" s="8" t="s">
        <v>70</v>
      </c>
      <c r="B101" s="5">
        <v>134</v>
      </c>
      <c r="C101" s="15">
        <f>(B101/B15)</f>
        <v>2.2673434856175973E-2</v>
      </c>
      <c r="D101" s="5">
        <v>20</v>
      </c>
      <c r="E101" s="16">
        <f>(D101/D15)</f>
        <v>1.6992353440951572E-2</v>
      </c>
      <c r="F101" s="15">
        <f t="shared" si="5"/>
        <v>0.14925373134328357</v>
      </c>
    </row>
    <row r="102" spans="1:6" x14ac:dyDescent="0.25">
      <c r="A102" s="8" t="s">
        <v>44</v>
      </c>
      <c r="B102" s="5">
        <v>172</v>
      </c>
      <c r="C102" s="15">
        <f>(B102/B15)</f>
        <v>2.910321489001692E-2</v>
      </c>
      <c r="D102" s="5">
        <v>26</v>
      </c>
      <c r="E102" s="16">
        <f>(D102/D15)</f>
        <v>2.2090059473237042E-2</v>
      </c>
      <c r="F102" s="15">
        <f t="shared" si="5"/>
        <v>0.15116279069767441</v>
      </c>
    </row>
    <row r="103" spans="1:6" x14ac:dyDescent="0.25">
      <c r="A103" s="8" t="s">
        <v>71</v>
      </c>
      <c r="B103" s="5">
        <v>622</v>
      </c>
      <c r="C103" s="15">
        <f>(B103/B15)</f>
        <v>0.10524534686971235</v>
      </c>
      <c r="D103" s="5">
        <v>100</v>
      </c>
      <c r="E103" s="16">
        <f>(D103/D15)</f>
        <v>8.4961767204757857E-2</v>
      </c>
      <c r="F103" s="15">
        <f t="shared" si="5"/>
        <v>0.16077170418006431</v>
      </c>
    </row>
    <row r="104" spans="1:6" ht="16.5" thickBot="1" x14ac:dyDescent="0.3">
      <c r="A104" s="10" t="s">
        <v>72</v>
      </c>
      <c r="B104" s="36">
        <f>SUM(B98:B103)</f>
        <v>4223</v>
      </c>
      <c r="C104" s="37">
        <f>(B104/B15)</f>
        <v>0.71455160744500845</v>
      </c>
      <c r="D104" s="38">
        <f>SUM(D98:D103)</f>
        <v>880</v>
      </c>
      <c r="E104" s="37">
        <f>(D104/D15)</f>
        <v>0.74766355140186913</v>
      </c>
      <c r="F104" s="39">
        <f t="shared" si="5"/>
        <v>0.20838266635093536</v>
      </c>
    </row>
    <row r="105" spans="1:6" x14ac:dyDescent="0.25">
      <c r="A105" s="8"/>
      <c r="B105" s="5"/>
      <c r="C105" s="15"/>
      <c r="D105" s="5"/>
      <c r="E105" s="32"/>
      <c r="F105" s="15"/>
    </row>
    <row r="106" spans="1:6" x14ac:dyDescent="0.25">
      <c r="A106" s="8" t="s">
        <v>50</v>
      </c>
      <c r="B106" s="5">
        <v>89</v>
      </c>
      <c r="C106" s="15">
        <f>(B106/B15)</f>
        <v>1.505922165820643E-2</v>
      </c>
      <c r="D106" s="5">
        <v>22</v>
      </c>
      <c r="E106" s="30">
        <f>(D106/D15)</f>
        <v>1.8691588785046728E-2</v>
      </c>
      <c r="F106" s="15">
        <f>IF(B106=0,0,(D106/B106))</f>
        <v>0.24719101123595505</v>
      </c>
    </row>
    <row r="107" spans="1:6" x14ac:dyDescent="0.25">
      <c r="A107" s="8" t="s">
        <v>51</v>
      </c>
      <c r="B107" s="5">
        <v>31</v>
      </c>
      <c r="C107" s="15">
        <f>(B107/B15)</f>
        <v>5.2453468697123522E-3</v>
      </c>
      <c r="D107" s="5">
        <v>7</v>
      </c>
      <c r="E107" s="25">
        <f>(D107/D15)</f>
        <v>5.9473237043330502E-3</v>
      </c>
      <c r="F107" s="15">
        <f t="shared" ref="F107:F109" si="6">IF(B107=0,0,(D107/B107))</f>
        <v>0.22580645161290322</v>
      </c>
    </row>
    <row r="108" spans="1:6" x14ac:dyDescent="0.25">
      <c r="A108" s="8" t="s">
        <v>52</v>
      </c>
      <c r="B108" s="5">
        <v>56</v>
      </c>
      <c r="C108" s="15">
        <f>(B108/B15)</f>
        <v>9.475465313028765E-3</v>
      </c>
      <c r="D108" s="22">
        <v>14</v>
      </c>
      <c r="E108" s="25">
        <f>(D108/D15)</f>
        <v>1.18946474086661E-2</v>
      </c>
      <c r="F108" s="15">
        <f t="shared" si="6"/>
        <v>0.25</v>
      </c>
    </row>
    <row r="109" spans="1:6" x14ac:dyDescent="0.25">
      <c r="A109" s="8" t="s">
        <v>85</v>
      </c>
      <c r="B109" s="5">
        <v>149</v>
      </c>
      <c r="C109" s="15">
        <f>(B109/B15)</f>
        <v>2.5211505922165822E-2</v>
      </c>
      <c r="D109" s="22">
        <v>25</v>
      </c>
      <c r="E109" s="25">
        <f>(D109/D15)</f>
        <v>2.1240441801189464E-2</v>
      </c>
      <c r="F109" s="15">
        <f t="shared" si="6"/>
        <v>0.16778523489932887</v>
      </c>
    </row>
    <row r="110" spans="1:6" ht="16.5" thickBot="1" x14ac:dyDescent="0.3">
      <c r="A110" s="10" t="s">
        <v>66</v>
      </c>
      <c r="B110" s="36">
        <f>SUM(B106:B109)</f>
        <v>325</v>
      </c>
      <c r="C110" s="37">
        <f>(B110/B15)</f>
        <v>5.499153976311337E-2</v>
      </c>
      <c r="D110" s="38">
        <f>SUM(D106:D109)</f>
        <v>68</v>
      </c>
      <c r="E110" s="37">
        <f>(D110/D15)</f>
        <v>5.7774001699235342E-2</v>
      </c>
      <c r="F110" s="39">
        <f>IF(B110=0,0,(D110/B110))</f>
        <v>0.20923076923076922</v>
      </c>
    </row>
    <row r="111" spans="1:6" x14ac:dyDescent="0.25">
      <c r="A111" s="8"/>
      <c r="B111" s="5"/>
      <c r="C111" s="15"/>
      <c r="D111" s="5"/>
      <c r="E111" s="32"/>
      <c r="F111" s="15"/>
    </row>
    <row r="112" spans="1:6" x14ac:dyDescent="0.25">
      <c r="A112" s="8" t="s">
        <v>48</v>
      </c>
      <c r="B112" s="5">
        <v>209</v>
      </c>
      <c r="C112" s="15">
        <f>(B112/B15)</f>
        <v>3.5363790186125212E-2</v>
      </c>
      <c r="D112" s="19">
        <v>36</v>
      </c>
      <c r="E112" s="25">
        <f>(D112/D15)</f>
        <v>3.058623619371283E-2</v>
      </c>
      <c r="F112" s="15">
        <f>IF(B112=0,0,(D112/B112))</f>
        <v>0.17224880382775121</v>
      </c>
    </row>
    <row r="113" spans="1:6" x14ac:dyDescent="0.25">
      <c r="A113" s="8" t="s">
        <v>49</v>
      </c>
      <c r="B113" s="5">
        <v>85</v>
      </c>
      <c r="C113" s="15">
        <f>(B113/B15)</f>
        <v>1.4382402707275803E-2</v>
      </c>
      <c r="D113" s="19">
        <v>15</v>
      </c>
      <c r="E113" s="25">
        <f>(D113/D15)</f>
        <v>1.2744265080713678E-2</v>
      </c>
      <c r="F113" s="15">
        <f t="shared" ref="F113:F114" si="7">IF(B113=0,0,(D113/B113))</f>
        <v>0.17647058823529413</v>
      </c>
    </row>
    <row r="114" spans="1:6" x14ac:dyDescent="0.25">
      <c r="A114" s="8" t="s">
        <v>91</v>
      </c>
      <c r="B114" s="5">
        <v>21</v>
      </c>
      <c r="C114" s="15">
        <f>(B114/B15)</f>
        <v>3.5532994923857869E-3</v>
      </c>
      <c r="D114" s="19">
        <v>5</v>
      </c>
      <c r="E114" s="25">
        <f>(D114/D15)</f>
        <v>4.248088360237893E-3</v>
      </c>
      <c r="F114" s="15">
        <f t="shared" si="7"/>
        <v>0.23809523809523808</v>
      </c>
    </row>
    <row r="115" spans="1:6" ht="32.25" thickBot="1" x14ac:dyDescent="0.3">
      <c r="A115" s="10" t="s">
        <v>65</v>
      </c>
      <c r="B115" s="36">
        <f>SUM(B112:B114)</f>
        <v>315</v>
      </c>
      <c r="C115" s="37">
        <f>(B115/B15)</f>
        <v>5.3299492385786802E-2</v>
      </c>
      <c r="D115" s="38">
        <f>SUM(D112:D114)</f>
        <v>56</v>
      </c>
      <c r="E115" s="37">
        <f>(D115/D15)</f>
        <v>4.7578589634664402E-2</v>
      </c>
      <c r="F115" s="39">
        <f>IF(B115=0,0,(D115/B115))</f>
        <v>0.17777777777777778</v>
      </c>
    </row>
    <row r="116" spans="1:6" x14ac:dyDescent="0.25">
      <c r="A116" s="8"/>
      <c r="B116" s="5"/>
      <c r="C116" s="15"/>
      <c r="D116" s="5"/>
      <c r="E116" s="16"/>
      <c r="F116" s="15"/>
    </row>
    <row r="117" spans="1:6" x14ac:dyDescent="0.25">
      <c r="A117" s="8" t="s">
        <v>53</v>
      </c>
      <c r="B117" s="5">
        <v>62</v>
      </c>
      <c r="C117" s="15">
        <f>(B117/B15)</f>
        <v>1.0490693739424704E-2</v>
      </c>
      <c r="D117" s="19">
        <v>15</v>
      </c>
      <c r="E117" s="20">
        <f>(D117/D15)</f>
        <v>1.2744265080713678E-2</v>
      </c>
      <c r="F117" s="21">
        <f>IF(B117=0,0,(D117/B117))</f>
        <v>0.24193548387096775</v>
      </c>
    </row>
    <row r="118" spans="1:6" x14ac:dyDescent="0.25">
      <c r="A118" s="8" t="s">
        <v>54</v>
      </c>
      <c r="B118" s="5">
        <v>77</v>
      </c>
      <c r="C118" s="15">
        <f>(B118/B15)</f>
        <v>1.3028764805414551E-2</v>
      </c>
      <c r="D118" s="5">
        <v>11</v>
      </c>
      <c r="E118" s="16">
        <f>(D118/D15)</f>
        <v>9.3457943925233638E-3</v>
      </c>
      <c r="F118" s="21">
        <f>IF(B118=0,0,(D118/B118))</f>
        <v>0.14285714285714285</v>
      </c>
    </row>
    <row r="119" spans="1:6" x14ac:dyDescent="0.25">
      <c r="A119" s="8" t="s">
        <v>90</v>
      </c>
      <c r="B119" s="5">
        <v>74</v>
      </c>
      <c r="C119" s="15">
        <f>(B119/B15)</f>
        <v>1.2521150592216581E-2</v>
      </c>
      <c r="D119" s="22">
        <v>11</v>
      </c>
      <c r="E119" s="16">
        <f>(D119/D15)</f>
        <v>9.3457943925233638E-3</v>
      </c>
      <c r="F119" s="21">
        <f>IF(B119=0,0,(D119/B119))</f>
        <v>0.14864864864864866</v>
      </c>
    </row>
    <row r="120" spans="1:6" x14ac:dyDescent="0.25">
      <c r="A120" s="12" t="s">
        <v>73</v>
      </c>
      <c r="B120" s="42">
        <f>SUM(B117:B119)</f>
        <v>213</v>
      </c>
      <c r="C120" s="43">
        <f>(B120/B15)</f>
        <v>3.604060913705584E-2</v>
      </c>
      <c r="D120" s="44">
        <f>SUM(D117:D119)</f>
        <v>37</v>
      </c>
      <c r="E120" s="43">
        <f>(D120/D15)</f>
        <v>3.1435853865760408E-2</v>
      </c>
      <c r="F120" s="45">
        <f>IF(B120=0,0,(D120/B120))</f>
        <v>0.17370892018779344</v>
      </c>
    </row>
  </sheetData>
  <hyperlinks>
    <hyperlink ref="A6" r:id="rId1" xr:uid="{00000000-0004-0000-0000-000000000000}"/>
  </hyperlinks>
  <printOptions horizontalCentered="1" verticalCentered="1"/>
  <pageMargins left="0.78740157480314965" right="0.78740157480314965" top="0.39370078740157483" bottom="0.39370078740157483" header="0.31496062992125984" footer="0.31496062992125984"/>
  <pageSetup paperSize="9" fitToHeight="4" orientation="landscape" r:id="rId2"/>
  <rowBreaks count="2" manualBreakCount="2">
    <brk id="57" max="16383" man="1"/>
    <brk id="88" max="16383" man="1"/>
  </rowBreak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b5a192-f488-4040-9765-23e672fe8c6b">
      <Terms xmlns="http://schemas.microsoft.com/office/infopath/2007/PartnerControls"/>
    </lcf76f155ced4ddcb4097134ff3c332f>
    <TaxCatchAll xmlns="f8945653-8eff-44ef-a544-b6e82dd5a2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1A46551881A4EB7575585D0DD4A95" ma:contentTypeVersion="20" ma:contentTypeDescription="Create a new document." ma:contentTypeScope="" ma:versionID="13a77b06c2f5a50ca8249f58e0cf824f">
  <xsd:schema xmlns:xsd="http://www.w3.org/2001/XMLSchema" xmlns:xs="http://www.w3.org/2001/XMLSchema" xmlns:p="http://schemas.microsoft.com/office/2006/metadata/properties" xmlns:ns2="5fb5a192-f488-4040-9765-23e672fe8c6b" xmlns:ns3="f8945653-8eff-44ef-a544-b6e82dd5a2f8" targetNamespace="http://schemas.microsoft.com/office/2006/metadata/properties" ma:root="true" ma:fieldsID="5188c017bac219561574a4b1515273b6" ns2:_="" ns3:_="">
    <xsd:import namespace="5fb5a192-f488-4040-9765-23e672fe8c6b"/>
    <xsd:import namespace="f8945653-8eff-44ef-a544-b6e82dd5a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5a192-f488-4040-9765-23e672fe8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5653-8eff-44ef-a544-b6e82dd5a2f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5774a4-1759-4796-822e-dba43e15a123}" ma:internalName="TaxCatchAll" ma:showField="CatchAllData" ma:web="f8945653-8eff-44ef-a544-b6e82dd5a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9ED839-949A-4AFF-8B68-BD7D675CD5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BCB9C1-3AB9-48B8-B47B-B0F20CB09215}">
  <ds:schemaRefs>
    <ds:schemaRef ds:uri="5fb5a192-f488-4040-9765-23e672fe8c6b"/>
    <ds:schemaRef ds:uri="http://purl.org/dc/terms/"/>
    <ds:schemaRef ds:uri="f8945653-8eff-44ef-a544-b6e82dd5a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FF31CC3-469D-40C4-9385-929F3822F5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b5a192-f488-4040-9765-23e672fe8c6b"/>
    <ds:schemaRef ds:uri="f8945653-8eff-44ef-a544-b6e82dd5a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Entry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Equal opportunities data for 2025 entry</dc:title>
  <dc:creator>Clearing House medpccp</dc:creator>
  <cp:lastModifiedBy>Sarah Newman</cp:lastModifiedBy>
  <cp:lastPrinted>2025-06-26T09:51:03Z</cp:lastPrinted>
  <dcterms:created xsi:type="dcterms:W3CDTF">2019-05-10T11:01:36Z</dcterms:created>
  <dcterms:modified xsi:type="dcterms:W3CDTF">2026-06-08T11:48:35Z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0x0101004351A46551881A4EB7575585D0DD4A95</vt:lpwstr>
  </property>
  <property fmtid="{D5CDD505-2E9C-101B-9397-08002B2CF9AE}" pid="3" name="MediaServiceImageTags">
    <vt:lpwstr/>
  </property>
</Properties>
</file>