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1245" yWindow="135" windowWidth="18675" windowHeight="15345"/>
  </bookViews>
  <sheets>
    <sheet name="2022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3" l="1"/>
  <c r="F130" i="3"/>
  <c r="F131" i="3"/>
  <c r="E132" i="3"/>
  <c r="F126" i="3"/>
  <c r="E126" i="3"/>
  <c r="C126" i="3"/>
  <c r="F110" i="3"/>
  <c r="F79" i="3"/>
  <c r="F77" i="3"/>
  <c r="E79" i="3"/>
  <c r="E77" i="3"/>
  <c r="F59" i="3"/>
  <c r="F61" i="3"/>
  <c r="E61" i="3"/>
  <c r="E54" i="3"/>
  <c r="E55" i="3"/>
  <c r="F54" i="3"/>
  <c r="F55" i="3"/>
  <c r="F25" i="3"/>
  <c r="E25" i="3"/>
  <c r="F30" i="3"/>
  <c r="F21" i="3"/>
  <c r="F137" i="3" l="1"/>
  <c r="F136" i="3"/>
  <c r="F135" i="3"/>
  <c r="F125" i="3"/>
  <c r="F124" i="3"/>
  <c r="F123" i="3"/>
  <c r="F120" i="3"/>
  <c r="F119" i="3"/>
  <c r="F118" i="3"/>
  <c r="F117" i="3"/>
  <c r="F116" i="3"/>
  <c r="F115" i="3"/>
  <c r="F114" i="3"/>
  <c r="F109" i="3"/>
  <c r="F108" i="3"/>
  <c r="F107" i="3"/>
  <c r="F105" i="3"/>
  <c r="F102" i="3"/>
  <c r="F101" i="3"/>
  <c r="F100" i="3"/>
  <c r="F99" i="3"/>
  <c r="F98" i="3"/>
  <c r="F97" i="3"/>
  <c r="F96" i="3"/>
  <c r="F95" i="3"/>
  <c r="F94" i="3"/>
  <c r="F93" i="3"/>
  <c r="F90" i="3"/>
  <c r="F89" i="3"/>
  <c r="F86" i="3"/>
  <c r="F85" i="3"/>
  <c r="F84" i="3"/>
  <c r="F83" i="3"/>
  <c r="F82" i="3"/>
  <c r="F81" i="3"/>
  <c r="F74" i="3"/>
  <c r="F73" i="3"/>
  <c r="F70" i="3"/>
  <c r="F69" i="3"/>
  <c r="F68" i="3"/>
  <c r="F67" i="3"/>
  <c r="F66" i="3"/>
  <c r="F65" i="3"/>
  <c r="F56" i="3"/>
  <c r="F51" i="3"/>
  <c r="F50" i="3"/>
  <c r="F49" i="3"/>
  <c r="F48" i="3"/>
  <c r="F47" i="3"/>
  <c r="F46" i="3"/>
  <c r="F43" i="3"/>
  <c r="F42" i="3"/>
  <c r="F41" i="3"/>
  <c r="F40" i="3"/>
  <c r="F37" i="3"/>
  <c r="F36" i="3"/>
  <c r="F35" i="3"/>
  <c r="F29" i="3"/>
  <c r="F28" i="3"/>
  <c r="F27" i="3"/>
  <c r="F24" i="3"/>
  <c r="E137" i="3"/>
  <c r="D112" i="3"/>
  <c r="E110" i="3"/>
  <c r="E109" i="3"/>
  <c r="E48" i="3"/>
  <c r="E41" i="3"/>
  <c r="E30" i="3"/>
  <c r="D75" i="3"/>
  <c r="B75" i="3"/>
  <c r="D91" i="3"/>
  <c r="B91" i="3"/>
  <c r="B112" i="3"/>
  <c r="B121" i="3"/>
  <c r="B128" i="3"/>
  <c r="B133" i="3"/>
  <c r="B138" i="3"/>
  <c r="E136" i="3"/>
  <c r="D138" i="3"/>
  <c r="E125" i="3"/>
  <c r="E101" i="3"/>
  <c r="E100" i="3"/>
  <c r="E97" i="3"/>
  <c r="E86" i="3"/>
  <c r="E36" i="3"/>
  <c r="F138" i="3" l="1"/>
  <c r="F112" i="3"/>
  <c r="F91" i="3"/>
  <c r="F75" i="3"/>
  <c r="C80" i="3"/>
  <c r="E124" i="3" l="1"/>
  <c r="E102" i="3"/>
  <c r="E85" i="3" l="1"/>
  <c r="E81" i="3"/>
  <c r="C26" i="3"/>
  <c r="E59" i="3"/>
  <c r="C77" i="3" l="1"/>
  <c r="C32" i="3"/>
  <c r="E27" i="3" l="1"/>
  <c r="C28" i="3"/>
  <c r="E24" i="3" l="1"/>
  <c r="C25" i="3"/>
  <c r="E50" i="3" l="1"/>
  <c r="E40" i="3"/>
  <c r="E35" i="3"/>
  <c r="C24" i="3" l="1"/>
  <c r="C27" i="3"/>
  <c r="E28" i="3"/>
  <c r="C29" i="3"/>
  <c r="E29" i="3"/>
  <c r="C30" i="3"/>
  <c r="C31" i="3"/>
  <c r="D121" i="3" l="1"/>
  <c r="D128" i="3"/>
  <c r="D133" i="3"/>
  <c r="F133" i="3" s="1"/>
  <c r="E112" i="3"/>
  <c r="E91" i="3"/>
  <c r="C75" i="3"/>
  <c r="C83" i="3"/>
  <c r="E83" i="3"/>
  <c r="C84" i="3"/>
  <c r="E84" i="3"/>
  <c r="E138" i="3"/>
  <c r="C136" i="3"/>
  <c r="E135" i="3"/>
  <c r="C135" i="3"/>
  <c r="C137" i="3"/>
  <c r="C125" i="3"/>
  <c r="C124" i="3"/>
  <c r="E123" i="3"/>
  <c r="C123" i="3"/>
  <c r="C127" i="3"/>
  <c r="E131" i="3"/>
  <c r="C131" i="3"/>
  <c r="E130" i="3"/>
  <c r="C130" i="3"/>
  <c r="C132" i="3"/>
  <c r="C111" i="3"/>
  <c r="E108" i="3"/>
  <c r="C108" i="3"/>
  <c r="E107" i="3"/>
  <c r="C107" i="3"/>
  <c r="C109" i="3"/>
  <c r="C110" i="3"/>
  <c r="E120" i="3"/>
  <c r="C120" i="3"/>
  <c r="E118" i="3"/>
  <c r="C118" i="3"/>
  <c r="E119" i="3"/>
  <c r="C119" i="3"/>
  <c r="E117" i="3"/>
  <c r="C117" i="3"/>
  <c r="E116" i="3"/>
  <c r="C116" i="3"/>
  <c r="E115" i="3"/>
  <c r="C115" i="3"/>
  <c r="E114" i="3"/>
  <c r="C114" i="3"/>
  <c r="E105" i="3"/>
  <c r="C105" i="3"/>
  <c r="C102" i="3"/>
  <c r="E98" i="3"/>
  <c r="C98" i="3"/>
  <c r="E99" i="3"/>
  <c r="C99" i="3"/>
  <c r="C100" i="3"/>
  <c r="C97" i="3"/>
  <c r="E96" i="3"/>
  <c r="C96" i="3"/>
  <c r="C101" i="3"/>
  <c r="E95" i="3"/>
  <c r="C95" i="3"/>
  <c r="E94" i="3"/>
  <c r="C94" i="3"/>
  <c r="E93" i="3"/>
  <c r="C93" i="3"/>
  <c r="E90" i="3"/>
  <c r="C90" i="3"/>
  <c r="E89" i="3"/>
  <c r="C89" i="3"/>
  <c r="C86" i="3"/>
  <c r="C85" i="3"/>
  <c r="C79" i="3"/>
  <c r="C81" i="3"/>
  <c r="E82" i="3"/>
  <c r="C82" i="3"/>
  <c r="C78" i="3"/>
  <c r="E74" i="3"/>
  <c r="C74" i="3"/>
  <c r="E73" i="3"/>
  <c r="C73" i="3"/>
  <c r="E70" i="3"/>
  <c r="C70" i="3"/>
  <c r="E69" i="3"/>
  <c r="C69" i="3"/>
  <c r="E68" i="3"/>
  <c r="C68" i="3"/>
  <c r="E67" i="3"/>
  <c r="C67" i="3"/>
  <c r="E66" i="3"/>
  <c r="C66" i="3"/>
  <c r="E65" i="3"/>
  <c r="C65" i="3"/>
  <c r="C62" i="3"/>
  <c r="C61" i="3"/>
  <c r="C60" i="3"/>
  <c r="C59" i="3"/>
  <c r="E51" i="3"/>
  <c r="C51" i="3"/>
  <c r="C48" i="3"/>
  <c r="C50" i="3"/>
  <c r="E49" i="3"/>
  <c r="C49" i="3"/>
  <c r="E47" i="3"/>
  <c r="C47" i="3"/>
  <c r="E46" i="3"/>
  <c r="C46" i="3"/>
  <c r="E56" i="3"/>
  <c r="C56" i="3"/>
  <c r="C55" i="3"/>
  <c r="C54" i="3"/>
  <c r="E43" i="3"/>
  <c r="C43" i="3"/>
  <c r="E42" i="3"/>
  <c r="C42" i="3"/>
  <c r="C41" i="3"/>
  <c r="C40" i="3"/>
  <c r="E37" i="3"/>
  <c r="C37" i="3"/>
  <c r="C36" i="3"/>
  <c r="C35" i="3"/>
  <c r="E128" i="3" l="1"/>
  <c r="F128" i="3"/>
  <c r="E121" i="3"/>
  <c r="F121" i="3"/>
  <c r="E133" i="3"/>
  <c r="C112" i="3"/>
  <c r="E75" i="3"/>
  <c r="C128" i="3"/>
  <c r="C138" i="3"/>
  <c r="C121" i="3"/>
  <c r="C133" i="3"/>
  <c r="C91" i="3"/>
</calcChain>
</file>

<file path=xl/sharedStrings.xml><?xml version="1.0" encoding="utf-8"?>
<sst xmlns="http://schemas.openxmlformats.org/spreadsheetml/2006/main" count="121" uniqueCount="112">
  <si>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</si>
  <si>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</si>
  <si>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</si>
  <si>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</si>
  <si>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</si>
  <si>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</si>
  <si>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</si>
  <si>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</si>
  <si>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</si>
  <si>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</si>
  <si>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</si>
  <si>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</si>
  <si>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</si>
  <si>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</si>
  <si>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</si>
  <si>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</si>
  <si>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</si>
  <si>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</si>
  <si>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</si>
  <si>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</si>
  <si>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</si>
  <si>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</si>
  <si>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</si>
  <si>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</si>
  <si>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</si>
  <si>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</si>
  <si>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</si>
  <si>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</si>
  <si>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</si>
  <si>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</si>
  <si>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</si>
  <si>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</si>
  <si>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</si>
  <si>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</si>
  <si>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</si>
  <si>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</si>
  <si>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</si>
  <si>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</si>
  <si>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</si>
  <si>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</si>
  <si>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</si>
  <si>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</si>
  <si>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</si>
  <si>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</si>
  <si>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</si>
  <si>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</si>
  <si>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</si>
  <si>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</si>
  <si>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</si>
  <si>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</si>
  <si>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</si>
  <si>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</si>
  <si>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</si>
  <si>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</si>
  <si>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</si>
  <si>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</si>
  <si>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</si>
  <si>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</si>
  <si>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</si>
  <si>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</si>
  <si>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</si>
  <si>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</si>
  <si>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</si>
  <si>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</si>
  <si>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</si>
  <si>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</si>
  <si>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</si>
  <si>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</si>
  <si>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</si>
  <si>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</si>
  <si>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</si>
  <si>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</si>
  <si>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</si>
  <si>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</si>
  <si>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</si>
  <si>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</si>
  <si>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</si>
  <si>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</si>
  <si>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</si>
  <si>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</si>
  <si>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</si>
  <si>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</si>
  <si>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</si>
  <si>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</si>
  <si>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Other ethnicity (not specified), Other ethnic background</t>
  </si>
  <si>
    <t>https://www.officeforstudents.org.uk/data-and-analysis/young-participation-by-area/</t>
  </si>
  <si>
    <t>% of applicants</t>
  </si>
  <si>
    <t>% of accepted</t>
  </si>
  <si>
    <t>% success applicants to accepted</t>
  </si>
  <si>
    <t>55 and over</t>
  </si>
  <si>
    <t>50-54 years</t>
  </si>
  <si>
    <t>Deaf/hearing impairment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</si>
  <si>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</si>
  <si>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</si>
  <si>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</si>
  <si>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</si>
  <si>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</si>
  <si>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</si>
  <si>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</si>
  <si>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All Applicants</t>
  </si>
  <si>
    <t>All Acceptances</t>
  </si>
  <si>
    <t>Blind/partially sighted</t>
  </si>
  <si>
    <t>Disabled (not specified)</t>
  </si>
  <si>
    <t>Equal Opportunities data - 2022 Entry</t>
  </si>
  <si>
    <t>The National Health Service (NHS) provided the funding for most of the places for the 2022 entry for clinical psychology</t>
  </si>
  <si>
    <t>"Prefer not to say" includes people who do not have an appropriate postcode e.g. from outside the UK.</t>
  </si>
  <si>
    <t>Baha'i, Jain, Religion (not specified)</t>
  </si>
  <si>
    <t>Buddhist</t>
  </si>
  <si>
    <t>Other Mixed background</t>
  </si>
  <si>
    <t>Mixed (not specified)</t>
  </si>
  <si>
    <t>Black (not specified), Other Black background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</si>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</sst>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theme="4" tint="0.3999450666829432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 vertical="top" wrapText="1"/>
      <protection locked="0"/>
    </xf>
    <xf numFmtId="9" fontId="3" fillId="0" borderId="2" xfId="1" applyBorder="1" applyAlignment="1" applyProtection="1">
      <alignment horizontal="right" vertical="top" wrapText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5" fillId="0" borderId="10" xfId="7"/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0" fontId="5" fillId="0" borderId="18" xfId="6" applyBorder="1" applyAlignment="1">
      <alignment wrapText="1"/>
    </xf>
    <xf numFmtId="0" fontId="5" fillId="0" borderId="4" xfId="7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5" fillId="0" borderId="10" xfId="7" applyFill="1"/>
    <xf numFmtId="0" fontId="5" fillId="0" borderId="4" xfId="7" applyFill="1" applyBorder="1"/>
    <xf numFmtId="0" fontId="8" fillId="0" borderId="19" xfId="8" applyFill="1"/>
    <xf numFmtId="0" fontId="0" fillId="0" borderId="0" xfId="0" applyFill="1"/>
    <xf numFmtId="0" fontId="0" fillId="0" borderId="0" xfId="0" applyBorder="1"/>
    <xf numFmtId="0" fontId="5" fillId="0" borderId="20" xfId="5" applyBorder="1"/>
    <xf numFmtId="164" fontId="3" fillId="0" borderId="2" xfId="1" applyNumberFormat="1" applyBorder="1" applyAlignment="1" applyProtection="1">
      <alignment horizontal="right"/>
    </xf>
    <xf numFmtId="164" fontId="3" fillId="0" borderId="2" xfId="1" applyNumberFormat="1" applyBorder="1" applyAlignment="1" applyProtection="1">
      <alignment horizontal="right"/>
      <protection locked="0"/>
    </xf>
    <xf numFmtId="164" fontId="3" fillId="0" borderId="2" xfId="1" applyNumberFormat="1" applyBorder="1" applyProtection="1"/>
    <xf numFmtId="164" fontId="5" fillId="0" borderId="10" xfId="7" applyNumberFormat="1" applyAlignment="1" applyProtection="1">
      <alignment horizontal="right"/>
    </xf>
    <xf numFmtId="164" fontId="5" fillId="0" borderId="4" xfId="7" applyNumberFormat="1" applyBorder="1" applyAlignment="1" applyProtection="1">
      <alignment horizontal="right"/>
    </xf>
    <xf numFmtId="164" fontId="3" fillId="0" borderId="1" xfId="1" applyNumberFormat="1" applyBorder="1" applyAlignment="1" applyProtection="1">
      <alignment horizontal="right"/>
    </xf>
    <xf numFmtId="164" fontId="3" fillId="0" borderId="1" xfId="1" applyNumberFormat="1" applyBorder="1" applyAlignment="1" applyProtection="1">
      <alignment horizontal="right"/>
      <protection locked="0"/>
    </xf>
    <xf numFmtId="164" fontId="3" fillId="0" borderId="4" xfId="1" applyNumberFormat="1" applyBorder="1" applyAlignment="1" applyProtection="1">
      <alignment horizontal="right" vertical="center"/>
    </xf>
    <xf numFmtId="164" fontId="3" fillId="0" borderId="14" xfId="1" applyNumberFormat="1" applyBorder="1" applyAlignment="1" applyProtection="1">
      <alignment horizontal="right" vertical="center"/>
    </xf>
    <xf numFmtId="164" fontId="3" fillId="0" borderId="5" xfId="1" applyNumberFormat="1" applyBorder="1" applyAlignment="1" applyProtection="1">
      <alignment horizontal="right" vertical="center"/>
    </xf>
    <xf numFmtId="164" fontId="3" fillId="0" borderId="15" xfId="1" applyNumberFormat="1" applyBorder="1" applyAlignment="1" applyProtection="1">
      <alignment horizontal="right" vertical="center"/>
    </xf>
    <xf numFmtId="164" fontId="3" fillId="0" borderId="4" xfId="1" applyNumberFormat="1" applyBorder="1" applyAlignment="1" applyProtection="1">
      <alignment horizontal="right"/>
    </xf>
    <xf numFmtId="164" fontId="3" fillId="0" borderId="1" xfId="1" applyNumberFormat="1" applyBorder="1" applyAlignment="1" applyProtection="1">
      <alignment horizontal="right" vertical="center"/>
    </xf>
    <xf numFmtId="164" fontId="3" fillId="0" borderId="1" xfId="1" applyNumberFormat="1" applyBorder="1" applyProtection="1"/>
    <xf numFmtId="164" fontId="3" fillId="0" borderId="2" xfId="1" applyNumberFormat="1" applyBorder="1" applyAlignment="1" applyProtection="1">
      <alignment horizontal="right" vertical="center"/>
    </xf>
    <xf numFmtId="164" fontId="3" fillId="0" borderId="16" xfId="1" applyNumberFormat="1" applyBorder="1" applyAlignment="1" applyProtection="1">
      <alignment horizontal="right" vertical="center"/>
    </xf>
    <xf numFmtId="164" fontId="3" fillId="0" borderId="5" xfId="1" applyNumberFormat="1" applyBorder="1" applyAlignment="1" applyProtection="1">
      <alignment horizontal="right"/>
    </xf>
    <xf numFmtId="164" fontId="3" fillId="0" borderId="15" xfId="1" applyNumberFormat="1" applyBorder="1" applyAlignment="1" applyProtection="1">
      <alignment horizontal="right"/>
    </xf>
    <xf numFmtId="164" fontId="5" fillId="0" borderId="17" xfId="7" applyNumberFormat="1" applyBorder="1" applyAlignment="1" applyProtection="1">
      <alignment horizontal="right"/>
    </xf>
    <xf numFmtId="164" fontId="3" fillId="0" borderId="14" xfId="1" applyNumberFormat="1" applyBorder="1" applyAlignment="1" applyProtection="1">
      <alignment horizontal="right"/>
    </xf>
    <xf numFmtId="164" fontId="3" fillId="0" borderId="6" xfId="1" applyNumberFormat="1" applyBorder="1" applyAlignment="1" applyProtection="1">
      <alignment horizontal="right" vertical="center"/>
    </xf>
    <xf numFmtId="164" fontId="5" fillId="0" borderId="14" xfId="7" applyNumberFormat="1" applyBorder="1" applyAlignment="1" applyProtection="1">
      <alignment horizontal="right"/>
    </xf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22" displayName="Equalopps2022" ref="A18:F138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9.375" customWidth="1"/>
    <col min="2" max="6" width="10.875" customWidth="1"/>
  </cols>
  <sheetData>
    <row r="1" spans="1:6" ht="25.5" customHeight="1" thickBot="1" x14ac:dyDescent="0.35">
      <c r="A1" s="27" t="s">
        <v>62</v>
      </c>
      <c r="B1" s="27"/>
      <c r="C1" s="27"/>
      <c r="D1" s="27"/>
      <c r="E1" s="27"/>
      <c r="F1" s="27"/>
    </row>
    <row r="2" spans="1:6" ht="25.5" customHeight="1" thickTop="1" thickBot="1" x14ac:dyDescent="0.35">
      <c r="A2" s="6" t="s">
        <v>103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104</v>
      </c>
      <c r="B4" s="1"/>
      <c r="C4" s="1"/>
      <c r="D4" s="1"/>
      <c r="E4" s="1"/>
      <c r="F4" s="1"/>
    </row>
    <row r="5" spans="1:6" x14ac:dyDescent="0.25">
      <c r="A5" s="8" t="s">
        <v>92</v>
      </c>
      <c r="B5" s="1"/>
      <c r="C5" s="1"/>
      <c r="D5" s="1"/>
      <c r="E5" s="1"/>
      <c r="F5" s="1"/>
    </row>
    <row r="6" spans="1:6" x14ac:dyDescent="0.25">
      <c r="A6" s="2" t="s">
        <v>111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93</v>
      </c>
      <c r="B8" s="1"/>
      <c r="C8" s="1"/>
      <c r="D8" s="1"/>
      <c r="E8" s="1"/>
      <c r="F8" s="1"/>
    </row>
    <row r="9" spans="1:6" x14ac:dyDescent="0.25">
      <c r="A9" s="8" t="s">
        <v>94</v>
      </c>
      <c r="B9" s="1"/>
      <c r="C9" s="1"/>
      <c r="D9" s="1"/>
      <c r="E9" s="1"/>
      <c r="F9" s="1"/>
    </row>
    <row r="10" spans="1:6" x14ac:dyDescent="0.25">
      <c r="A10" s="8" t="s">
        <v>95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96</v>
      </c>
      <c r="B12" s="1"/>
      <c r="C12" s="1"/>
      <c r="D12" s="1"/>
      <c r="E12" s="1"/>
      <c r="F12" s="1"/>
    </row>
    <row r="13" spans="1:6" x14ac:dyDescent="0.25">
      <c r="A13" t="s">
        <v>97</v>
      </c>
      <c r="B13" s="1"/>
      <c r="C13" s="1"/>
      <c r="D13" s="1"/>
      <c r="E13" s="1"/>
      <c r="F13" s="1"/>
    </row>
    <row r="14" spans="1:6" x14ac:dyDescent="0.25">
      <c r="A14" t="s">
        <v>98</v>
      </c>
      <c r="B14" s="3"/>
      <c r="C14" s="4"/>
      <c r="D14" s="5"/>
      <c r="E14" s="4"/>
      <c r="F14" s="4"/>
    </row>
    <row r="15" spans="1:6" x14ac:dyDescent="0.25">
      <c r="A15" s="7" t="s">
        <v>85</v>
      </c>
      <c r="B15" s="3"/>
      <c r="C15" s="4"/>
      <c r="D15" s="5"/>
      <c r="E15" s="4"/>
      <c r="F15" s="4"/>
    </row>
    <row r="16" spans="1:6" x14ac:dyDescent="0.25">
      <c r="A16" t="s">
        <v>105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15"/>
      <c r="B18" s="13" t="s">
        <v>99</v>
      </c>
      <c r="C18" s="13"/>
      <c r="D18" s="13" t="s">
        <v>100</v>
      </c>
      <c r="E18" s="13"/>
      <c r="F18" s="13"/>
    </row>
    <row r="19" spans="1:6" ht="47.25" x14ac:dyDescent="0.25">
      <c r="A19" s="15"/>
      <c r="B19" s="12" t="s">
        <v>0</v>
      </c>
      <c r="C19" s="12" t="s">
        <v>86</v>
      </c>
      <c r="D19" s="12" t="s">
        <v>0</v>
      </c>
      <c r="E19" s="12" t="s">
        <v>87</v>
      </c>
      <c r="F19" s="18" t="s">
        <v>88</v>
      </c>
    </row>
    <row r="20" spans="1:6" x14ac:dyDescent="0.25">
      <c r="A20" s="15"/>
      <c r="B20" s="11"/>
      <c r="C20" s="10"/>
      <c r="D20" s="11"/>
      <c r="E20" s="9"/>
      <c r="F20" s="10"/>
    </row>
    <row r="21" spans="1:6" ht="16.5" thickBot="1" x14ac:dyDescent="0.3">
      <c r="A21" s="16" t="s">
        <v>1</v>
      </c>
      <c r="B21" s="11">
        <v>4524</v>
      </c>
      <c r="C21" s="31">
        <v>1</v>
      </c>
      <c r="D21" s="21">
        <v>1135</v>
      </c>
      <c r="E21" s="36">
        <v>1</v>
      </c>
      <c r="F21" s="31">
        <f>(D21/B21)</f>
        <v>0.25088417329796642</v>
      </c>
    </row>
    <row r="22" spans="1:6" x14ac:dyDescent="0.25">
      <c r="A22" s="15"/>
      <c r="B22" s="11"/>
      <c r="C22" s="31"/>
      <c r="D22" s="21"/>
      <c r="E22" s="36"/>
      <c r="F22" s="31"/>
    </row>
    <row r="23" spans="1:6" ht="16.5" thickBot="1" x14ac:dyDescent="0.3">
      <c r="A23" s="16" t="s">
        <v>15</v>
      </c>
      <c r="B23" s="11"/>
      <c r="C23" s="32"/>
      <c r="D23" s="21"/>
      <c r="E23" s="37"/>
      <c r="F23" s="32"/>
    </row>
    <row r="24" spans="1:6" x14ac:dyDescent="0.25">
      <c r="A24" s="15" t="s">
        <v>16</v>
      </c>
      <c r="B24" s="11">
        <v>1025</v>
      </c>
      <c r="C24" s="31">
        <f>(B24/B21)</f>
        <v>0.22656940760389035</v>
      </c>
      <c r="D24" s="21">
        <v>190</v>
      </c>
      <c r="E24" s="36">
        <f>(D24/D21)</f>
        <v>0.16740088105726872</v>
      </c>
      <c r="F24" s="31">
        <f>IF(B24=0,0,(D24/B24))</f>
        <v>0.18536585365853658</v>
      </c>
    </row>
    <row r="25" spans="1:6" x14ac:dyDescent="0.25">
      <c r="A25" s="15" t="s">
        <v>3</v>
      </c>
      <c r="B25" s="11">
        <v>7</v>
      </c>
      <c r="C25" s="31">
        <f>(B25/B21)</f>
        <v>1.5473032714412025E-3</v>
      </c>
      <c r="D25" s="22">
        <v>709</v>
      </c>
      <c r="E25" s="38">
        <f>(D25/D21)</f>
        <v>0.62466960352422907</v>
      </c>
      <c r="F25" s="39">
        <f>IF(B26=0,0,(D25/SUM(B25:B26)))</f>
        <v>0.30004231908590773</v>
      </c>
    </row>
    <row r="26" spans="1:6" x14ac:dyDescent="0.25">
      <c r="A26" s="15" t="s">
        <v>17</v>
      </c>
      <c r="B26" s="11">
        <v>2356</v>
      </c>
      <c r="C26" s="31">
        <f>(B26/B21)</f>
        <v>0.52077807250221042</v>
      </c>
      <c r="D26" s="23"/>
      <c r="E26" s="40"/>
      <c r="F26" s="41"/>
    </row>
    <row r="27" spans="1:6" x14ac:dyDescent="0.25">
      <c r="A27" s="15" t="s">
        <v>18</v>
      </c>
      <c r="B27" s="11">
        <v>631</v>
      </c>
      <c r="C27" s="31">
        <f>(B27/B21)</f>
        <v>0.13947833775419982</v>
      </c>
      <c r="D27" s="21">
        <v>162</v>
      </c>
      <c r="E27" s="36">
        <f>(D27/D21)</f>
        <v>0.14273127753303966</v>
      </c>
      <c r="F27" s="31">
        <f>IF(B27=0,0,(D27/B27))</f>
        <v>0.25673534072900156</v>
      </c>
    </row>
    <row r="28" spans="1:6" x14ac:dyDescent="0.25">
      <c r="A28" s="15" t="s">
        <v>19</v>
      </c>
      <c r="B28" s="11">
        <v>272</v>
      </c>
      <c r="C28" s="31">
        <f>(B28/B21)</f>
        <v>6.0123784261715295E-2</v>
      </c>
      <c r="D28" s="21">
        <v>55</v>
      </c>
      <c r="E28" s="36">
        <f>(D28/D21)</f>
        <v>4.8458149779735685E-2</v>
      </c>
      <c r="F28" s="31">
        <f>IF(B28=0,0,(D28/B28))</f>
        <v>0.20220588235294118</v>
      </c>
    </row>
    <row r="29" spans="1:6" x14ac:dyDescent="0.25">
      <c r="A29" s="15" t="s">
        <v>20</v>
      </c>
      <c r="B29" s="11">
        <v>137</v>
      </c>
      <c r="C29" s="31">
        <f>(B29/B21)</f>
        <v>3.0282935455349248E-2</v>
      </c>
      <c r="D29" s="21">
        <v>9</v>
      </c>
      <c r="E29" s="36">
        <f>(D29/D21)</f>
        <v>7.9295154185022032E-3</v>
      </c>
      <c r="F29" s="31">
        <f>IF(B29=0,0,(D29/B29))</f>
        <v>6.569343065693431E-2</v>
      </c>
    </row>
    <row r="30" spans="1:6" x14ac:dyDescent="0.25">
      <c r="A30" s="15" t="s">
        <v>21</v>
      </c>
      <c r="B30" s="11">
        <v>67</v>
      </c>
      <c r="C30" s="31">
        <f>(B30/B21)</f>
        <v>1.4809902740937225E-2</v>
      </c>
      <c r="D30" s="24">
        <v>10</v>
      </c>
      <c r="E30" s="42">
        <f>(D30/D21)</f>
        <v>8.8105726872246704E-3</v>
      </c>
      <c r="F30" s="38">
        <f>IF(B30=0,0,(D30/SUM(B30:B32)))</f>
        <v>0.10416666666666667</v>
      </c>
    </row>
    <row r="31" spans="1:6" x14ac:dyDescent="0.25">
      <c r="A31" s="15" t="s">
        <v>90</v>
      </c>
      <c r="B31" s="11">
        <v>21</v>
      </c>
      <c r="C31" s="31">
        <f>(B31/B21)</f>
        <v>4.6419098143236073E-3</v>
      </c>
      <c r="D31" s="24"/>
      <c r="E31" s="51"/>
      <c r="F31" s="46"/>
    </row>
    <row r="32" spans="1:6" x14ac:dyDescent="0.25">
      <c r="A32" s="15" t="s">
        <v>89</v>
      </c>
      <c r="B32" s="11">
        <v>8</v>
      </c>
      <c r="C32" s="31">
        <f>(B32/B21)</f>
        <v>1.7683465959328027E-3</v>
      </c>
      <c r="D32" s="23"/>
      <c r="E32" s="47"/>
      <c r="F32" s="48"/>
    </row>
    <row r="33" spans="1:6" x14ac:dyDescent="0.25">
      <c r="A33" s="15"/>
      <c r="B33" s="11"/>
      <c r="C33" s="31"/>
      <c r="D33" s="21"/>
      <c r="E33" s="36"/>
      <c r="F33" s="31"/>
    </row>
    <row r="34" spans="1:6" ht="16.5" thickBot="1" x14ac:dyDescent="0.3">
      <c r="A34" s="30" t="s">
        <v>2</v>
      </c>
      <c r="B34" s="11"/>
      <c r="C34" s="31"/>
      <c r="D34" s="21"/>
      <c r="E34" s="36"/>
      <c r="F34" s="31"/>
    </row>
    <row r="35" spans="1:6" x14ac:dyDescent="0.25">
      <c r="A35" s="15" t="s">
        <v>3</v>
      </c>
      <c r="B35" s="11">
        <v>46</v>
      </c>
      <c r="C35" s="31">
        <f>(B35/B21)</f>
        <v>1.0167992926613616E-2</v>
      </c>
      <c r="D35" s="21">
        <v>12</v>
      </c>
      <c r="E35" s="38">
        <f>(D35/D21)</f>
        <v>1.0572687224669603E-2</v>
      </c>
      <c r="F35" s="39">
        <f>IF(B35=0,0,(D35/B35))</f>
        <v>0.2608695652173913</v>
      </c>
    </row>
    <row r="36" spans="1:6" x14ac:dyDescent="0.25">
      <c r="A36" s="15" t="s">
        <v>4</v>
      </c>
      <c r="B36" s="11">
        <v>3743</v>
      </c>
      <c r="C36" s="31">
        <f>(B36/B21)</f>
        <v>0.82736516357206014</v>
      </c>
      <c r="D36" s="23">
        <v>973</v>
      </c>
      <c r="E36" s="38">
        <f>(D36/D21)</f>
        <v>0.8572687224669604</v>
      </c>
      <c r="F36" s="39">
        <f>IF(B36=0,0,(D36/B36))</f>
        <v>0.25995191023243386</v>
      </c>
    </row>
    <row r="37" spans="1:6" x14ac:dyDescent="0.25">
      <c r="A37" s="15" t="s">
        <v>5</v>
      </c>
      <c r="B37" s="11">
        <v>735</v>
      </c>
      <c r="C37" s="31">
        <f>(B37/B21)</f>
        <v>0.16246684350132626</v>
      </c>
      <c r="D37" s="21">
        <v>150</v>
      </c>
      <c r="E37" s="36">
        <f>(D37/D21)</f>
        <v>0.13215859030837004</v>
      </c>
      <c r="F37" s="31">
        <f>IF(B37=0,0,(D37/B37))</f>
        <v>0.20408163265306123</v>
      </c>
    </row>
    <row r="38" spans="1:6" x14ac:dyDescent="0.25">
      <c r="A38" s="15"/>
      <c r="B38" s="11"/>
      <c r="C38" s="31"/>
      <c r="D38" s="21"/>
      <c r="E38" s="36"/>
      <c r="F38" s="31"/>
    </row>
    <row r="39" spans="1:6" ht="16.5" thickBot="1" x14ac:dyDescent="0.3">
      <c r="A39" s="16" t="s">
        <v>6</v>
      </c>
      <c r="B39" s="11"/>
      <c r="C39" s="31"/>
      <c r="D39" s="21"/>
      <c r="E39" s="36"/>
      <c r="F39" s="31"/>
    </row>
    <row r="40" spans="1:6" x14ac:dyDescent="0.25">
      <c r="A40" s="15" t="s">
        <v>3</v>
      </c>
      <c r="B40" s="11">
        <v>82</v>
      </c>
      <c r="C40" s="31">
        <f>(B40/B21)</f>
        <v>1.8125552608311227E-2</v>
      </c>
      <c r="D40" s="21">
        <v>15</v>
      </c>
      <c r="E40" s="43">
        <f>(D40/D21)</f>
        <v>1.3215859030837005E-2</v>
      </c>
      <c r="F40" s="31">
        <f>IF(B40=0,0,(D40/B40))</f>
        <v>0.18292682926829268</v>
      </c>
    </row>
    <row r="41" spans="1:6" x14ac:dyDescent="0.25">
      <c r="A41" s="15" t="s">
        <v>64</v>
      </c>
      <c r="B41" s="11">
        <v>73</v>
      </c>
      <c r="C41" s="31">
        <f>(B41/B21)</f>
        <v>1.6136162687886826E-2</v>
      </c>
      <c r="D41" s="23">
        <v>8</v>
      </c>
      <c r="E41" s="43">
        <f>(D41/D21)</f>
        <v>7.048458149779736E-3</v>
      </c>
      <c r="F41" s="31">
        <f>IF(B41=0,0,(D41/B41))</f>
        <v>0.1095890410958904</v>
      </c>
    </row>
    <row r="42" spans="1:6" x14ac:dyDescent="0.25">
      <c r="A42" s="15" t="s">
        <v>7</v>
      </c>
      <c r="B42" s="11">
        <v>1424</v>
      </c>
      <c r="C42" s="31">
        <f>(B42/B21)</f>
        <v>0.31476569407603888</v>
      </c>
      <c r="D42" s="21">
        <v>361</v>
      </c>
      <c r="E42" s="36">
        <f>(D42/D21)</f>
        <v>0.31806167400881058</v>
      </c>
      <c r="F42" s="31">
        <f>IF(B42=0,0,(D42/B42))</f>
        <v>0.2535112359550562</v>
      </c>
    </row>
    <row r="43" spans="1:6" x14ac:dyDescent="0.25">
      <c r="A43" s="15" t="s">
        <v>8</v>
      </c>
      <c r="B43" s="11">
        <v>2945</v>
      </c>
      <c r="C43" s="31">
        <f>(B43/B21)</f>
        <v>0.65097259062776303</v>
      </c>
      <c r="D43" s="21">
        <v>751</v>
      </c>
      <c r="E43" s="36">
        <f>(D43/D21)</f>
        <v>0.6616740088105727</v>
      </c>
      <c r="F43" s="31">
        <f>IF(B43=0,0,(D43/B43))</f>
        <v>0.25500848896434636</v>
      </c>
    </row>
    <row r="44" spans="1:6" x14ac:dyDescent="0.25">
      <c r="A44" s="15"/>
      <c r="B44" s="11"/>
      <c r="C44" s="33"/>
      <c r="D44" s="21"/>
      <c r="E44" s="44"/>
      <c r="F44" s="31"/>
    </row>
    <row r="45" spans="1:6" ht="16.5" thickBot="1" x14ac:dyDescent="0.3">
      <c r="A45" s="16" t="s">
        <v>10</v>
      </c>
      <c r="B45" s="11"/>
      <c r="C45" s="31"/>
      <c r="D45" s="21"/>
      <c r="E45" s="36"/>
      <c r="F45" s="31"/>
    </row>
    <row r="46" spans="1:6" x14ac:dyDescent="0.25">
      <c r="A46" s="15" t="s">
        <v>3</v>
      </c>
      <c r="B46" s="11">
        <v>235</v>
      </c>
      <c r="C46" s="31">
        <f>(B46/B21)</f>
        <v>5.1945181255526086E-2</v>
      </c>
      <c r="D46" s="21">
        <v>63</v>
      </c>
      <c r="E46" s="36">
        <f>(D46/D21)</f>
        <v>5.5506607929515416E-2</v>
      </c>
      <c r="F46" s="31">
        <f t="shared" ref="F46:F51" si="0">IF(B46=0,0,(D46/B46))</f>
        <v>0.26808510638297872</v>
      </c>
    </row>
    <row r="47" spans="1:6" x14ac:dyDescent="0.25">
      <c r="A47" s="15" t="s">
        <v>11</v>
      </c>
      <c r="B47" s="11">
        <v>508</v>
      </c>
      <c r="C47" s="31">
        <f>(B47/B21)</f>
        <v>0.11229000884173299</v>
      </c>
      <c r="D47" s="21">
        <v>140</v>
      </c>
      <c r="E47" s="36">
        <f>(D47/D21)</f>
        <v>0.12334801762114538</v>
      </c>
      <c r="F47" s="31">
        <f t="shared" si="0"/>
        <v>0.27559055118110237</v>
      </c>
    </row>
    <row r="48" spans="1:6" x14ac:dyDescent="0.25">
      <c r="A48" s="15" t="s">
        <v>12</v>
      </c>
      <c r="B48" s="11">
        <v>100</v>
      </c>
      <c r="C48" s="31">
        <f>(B48/B21)</f>
        <v>2.2104332449160036E-2</v>
      </c>
      <c r="D48" s="23">
        <v>26</v>
      </c>
      <c r="E48" s="36">
        <f>(D48/D21)</f>
        <v>2.2907488986784141E-2</v>
      </c>
      <c r="F48" s="31">
        <f t="shared" si="0"/>
        <v>0.26</v>
      </c>
    </row>
    <row r="49" spans="1:7" x14ac:dyDescent="0.25">
      <c r="A49" s="15" t="s">
        <v>13</v>
      </c>
      <c r="B49" s="11">
        <v>89</v>
      </c>
      <c r="C49" s="31">
        <f>(B49/B21)</f>
        <v>1.967285587975243E-2</v>
      </c>
      <c r="D49" s="21">
        <v>27</v>
      </c>
      <c r="E49" s="36">
        <f>(D49/D21)</f>
        <v>2.378854625550661E-2</v>
      </c>
      <c r="F49" s="31">
        <f t="shared" si="0"/>
        <v>0.30337078651685395</v>
      </c>
    </row>
    <row r="50" spans="1:7" x14ac:dyDescent="0.25">
      <c r="A50" s="15" t="s">
        <v>14</v>
      </c>
      <c r="B50" s="11">
        <v>3527</v>
      </c>
      <c r="C50" s="31">
        <f>(B50/B21)</f>
        <v>0.77961980548187448</v>
      </c>
      <c r="D50" s="21">
        <v>857</v>
      </c>
      <c r="E50" s="43">
        <f>(D50/D21)</f>
        <v>0.75506607929515424</v>
      </c>
      <c r="F50" s="45">
        <f t="shared" si="0"/>
        <v>0.24298270484831302</v>
      </c>
    </row>
    <row r="51" spans="1:7" x14ac:dyDescent="0.25">
      <c r="A51" s="15" t="s">
        <v>63</v>
      </c>
      <c r="B51" s="11">
        <v>65</v>
      </c>
      <c r="C51" s="31">
        <f>(B51/B21)</f>
        <v>1.4367816091954023E-2</v>
      </c>
      <c r="D51" s="21">
        <v>22</v>
      </c>
      <c r="E51" s="36">
        <f>(D51/D21)</f>
        <v>1.9383259911894272E-2</v>
      </c>
      <c r="F51" s="31">
        <f t="shared" si="0"/>
        <v>0.33846153846153848</v>
      </c>
    </row>
    <row r="52" spans="1:7" x14ac:dyDescent="0.25">
      <c r="A52" s="15"/>
      <c r="B52" s="11"/>
      <c r="C52" s="31"/>
      <c r="D52" s="21"/>
      <c r="E52" s="36"/>
      <c r="F52" s="31"/>
    </row>
    <row r="53" spans="1:7" ht="16.5" thickBot="1" x14ac:dyDescent="0.3">
      <c r="A53" s="16" t="s">
        <v>9</v>
      </c>
      <c r="B53" s="11"/>
      <c r="C53" s="31"/>
      <c r="D53" s="21"/>
      <c r="E53" s="36"/>
      <c r="F53" s="31"/>
    </row>
    <row r="54" spans="1:7" x14ac:dyDescent="0.25">
      <c r="A54" s="15" t="s">
        <v>3</v>
      </c>
      <c r="B54" s="11">
        <v>38</v>
      </c>
      <c r="C54" s="31">
        <f>(B54/B21)</f>
        <v>8.3996463306808128E-3</v>
      </c>
      <c r="D54" s="21">
        <v>13</v>
      </c>
      <c r="E54" s="36">
        <f>(D54/D21)</f>
        <v>1.145374449339207E-2</v>
      </c>
      <c r="F54" s="31">
        <f t="shared" ref="F54:F55" si="1">IF(B54=0,0,(D54/B54))</f>
        <v>0.34210526315789475</v>
      </c>
    </row>
    <row r="55" spans="1:7" x14ac:dyDescent="0.25">
      <c r="A55" s="15" t="s">
        <v>65</v>
      </c>
      <c r="B55" s="11">
        <v>3993</v>
      </c>
      <c r="C55" s="31">
        <f>(B55/B21)</f>
        <v>0.88262599469496017</v>
      </c>
      <c r="D55" s="21">
        <v>1052</v>
      </c>
      <c r="E55" s="36">
        <f>(D55/D21)</f>
        <v>0.9268722466960353</v>
      </c>
      <c r="F55" s="31">
        <f t="shared" si="1"/>
        <v>0.26346105684948662</v>
      </c>
    </row>
    <row r="56" spans="1:7" x14ac:dyDescent="0.25">
      <c r="A56" s="15" t="s">
        <v>66</v>
      </c>
      <c r="B56" s="11">
        <v>493</v>
      </c>
      <c r="C56" s="31">
        <f>(B56/B21)</f>
        <v>0.10897435897435898</v>
      </c>
      <c r="D56" s="21">
        <v>70</v>
      </c>
      <c r="E56" s="36">
        <f>(D56/D21)</f>
        <v>6.1674008810572688E-2</v>
      </c>
      <c r="F56" s="31">
        <f>IF(B56=0,0,(D56/B56))</f>
        <v>0.14198782961460446</v>
      </c>
    </row>
    <row r="57" spans="1:7" x14ac:dyDescent="0.25">
      <c r="A57" s="15"/>
      <c r="B57" s="11"/>
      <c r="C57" s="31"/>
      <c r="D57" s="21"/>
      <c r="E57" s="36"/>
      <c r="F57" s="31"/>
    </row>
    <row r="58" spans="1:7" ht="16.5" thickBot="1" x14ac:dyDescent="0.3">
      <c r="A58" s="16" t="s">
        <v>22</v>
      </c>
      <c r="B58" s="11"/>
      <c r="C58" s="31"/>
      <c r="D58" s="21"/>
      <c r="E58" s="36"/>
      <c r="F58" s="31"/>
      <c r="G58" s="28"/>
    </row>
    <row r="59" spans="1:7" x14ac:dyDescent="0.25">
      <c r="A59" s="15" t="s">
        <v>3</v>
      </c>
      <c r="B59" s="11">
        <v>14</v>
      </c>
      <c r="C59" s="31">
        <f>(B59/B21)</f>
        <v>3.094606542882405E-3</v>
      </c>
      <c r="D59" s="22">
        <v>1117</v>
      </c>
      <c r="E59" s="38">
        <f>(D59/D21)</f>
        <v>0.98414096916299565</v>
      </c>
      <c r="F59" s="39">
        <f>IF(B59=0,0,(D59/SUM(B59:B60)))</f>
        <v>0.25749193176579066</v>
      </c>
    </row>
    <row r="60" spans="1:7" x14ac:dyDescent="0.25">
      <c r="A60" s="15" t="s">
        <v>23</v>
      </c>
      <c r="B60" s="11">
        <v>4324</v>
      </c>
      <c r="C60" s="31">
        <f>(B60/B21)</f>
        <v>0.95579133510167991</v>
      </c>
      <c r="D60" s="23"/>
      <c r="E60" s="40"/>
      <c r="F60" s="46"/>
    </row>
    <row r="61" spans="1:7" x14ac:dyDescent="0.25">
      <c r="A61" s="15" t="s">
        <v>24</v>
      </c>
      <c r="B61" s="11">
        <v>139</v>
      </c>
      <c r="C61" s="31">
        <f>(B61/B21)</f>
        <v>3.072502210433245E-2</v>
      </c>
      <c r="D61" s="22">
        <v>18</v>
      </c>
      <c r="E61" s="42">
        <f>(D61/D21)</f>
        <v>1.5859030837004406E-2</v>
      </c>
      <c r="F61" s="39">
        <f>IF(B61=0,0,(D61/SUM(B61:B62)))</f>
        <v>9.6774193548387094E-2</v>
      </c>
    </row>
    <row r="62" spans="1:7" x14ac:dyDescent="0.25">
      <c r="A62" s="15" t="s">
        <v>67</v>
      </c>
      <c r="B62" s="11">
        <v>47</v>
      </c>
      <c r="C62" s="31">
        <f>(B62/B21)</f>
        <v>1.0389036251105217E-2</v>
      </c>
      <c r="D62" s="23"/>
      <c r="E62" s="47"/>
      <c r="F62" s="48"/>
    </row>
    <row r="63" spans="1:7" x14ac:dyDescent="0.25">
      <c r="A63" s="15"/>
      <c r="B63" s="11"/>
      <c r="C63" s="32"/>
      <c r="D63" s="21"/>
      <c r="E63" s="37"/>
      <c r="F63" s="31"/>
    </row>
    <row r="64" spans="1:7" ht="16.5" thickBot="1" x14ac:dyDescent="0.3">
      <c r="A64" s="16" t="s">
        <v>25</v>
      </c>
      <c r="B64" s="11"/>
      <c r="C64" s="31"/>
      <c r="D64" s="21"/>
      <c r="E64" s="36"/>
      <c r="F64" s="31"/>
    </row>
    <row r="65" spans="1:6" x14ac:dyDescent="0.25">
      <c r="A65" s="15" t="s">
        <v>68</v>
      </c>
      <c r="B65" s="11">
        <v>840</v>
      </c>
      <c r="C65" s="31">
        <f>(B65/B21)</f>
        <v>0.1856763925729443</v>
      </c>
      <c r="D65" s="21">
        <v>177</v>
      </c>
      <c r="E65" s="36">
        <f>(D65/D21)</f>
        <v>0.15594713656387665</v>
      </c>
      <c r="F65" s="31">
        <f t="shared" ref="F65:F70" si="2">IF(B65=0,0,(D65/B65))</f>
        <v>0.21071428571428572</v>
      </c>
    </row>
    <row r="66" spans="1:6" x14ac:dyDescent="0.25">
      <c r="A66" s="15" t="s">
        <v>69</v>
      </c>
      <c r="B66" s="11">
        <v>403</v>
      </c>
      <c r="C66" s="31">
        <f>(B66/B21)</f>
        <v>8.9080459770114945E-2</v>
      </c>
      <c r="D66" s="21">
        <v>77</v>
      </c>
      <c r="E66" s="36">
        <f>(D66/D21)</f>
        <v>6.7841409691629953E-2</v>
      </c>
      <c r="F66" s="31">
        <f t="shared" si="2"/>
        <v>0.19106699751861042</v>
      </c>
    </row>
    <row r="67" spans="1:6" x14ac:dyDescent="0.25">
      <c r="A67" s="15" t="s">
        <v>26</v>
      </c>
      <c r="B67" s="11">
        <v>561</v>
      </c>
      <c r="C67" s="31">
        <f>(B67/B21)</f>
        <v>0.12400530503978779</v>
      </c>
      <c r="D67" s="21">
        <v>138</v>
      </c>
      <c r="E67" s="36">
        <f>(D67/D21)</f>
        <v>0.12158590308370044</v>
      </c>
      <c r="F67" s="31">
        <f t="shared" si="2"/>
        <v>0.24598930481283424</v>
      </c>
    </row>
    <row r="68" spans="1:6" x14ac:dyDescent="0.25">
      <c r="A68" s="15" t="s">
        <v>27</v>
      </c>
      <c r="B68" s="11">
        <v>719</v>
      </c>
      <c r="C68" s="31">
        <f>(B68/B21)</f>
        <v>0.15893015030946064</v>
      </c>
      <c r="D68" s="21">
        <v>194</v>
      </c>
      <c r="E68" s="36">
        <f>(D68/D21)</f>
        <v>0.17092511013215858</v>
      </c>
      <c r="F68" s="31">
        <f t="shared" si="2"/>
        <v>0.26981919332406118</v>
      </c>
    </row>
    <row r="69" spans="1:6" x14ac:dyDescent="0.25">
      <c r="A69" s="15" t="s">
        <v>28</v>
      </c>
      <c r="B69" s="11">
        <v>881</v>
      </c>
      <c r="C69" s="31">
        <f>(B69/B21)</f>
        <v>0.19473916887709991</v>
      </c>
      <c r="D69" s="21">
        <v>235</v>
      </c>
      <c r="E69" s="36">
        <f>(D69/D21)</f>
        <v>0.20704845814977973</v>
      </c>
      <c r="F69" s="31">
        <f t="shared" si="2"/>
        <v>0.2667423382519864</v>
      </c>
    </row>
    <row r="70" spans="1:6" x14ac:dyDescent="0.25">
      <c r="A70" s="15" t="s">
        <v>70</v>
      </c>
      <c r="B70" s="11">
        <v>1120</v>
      </c>
      <c r="C70" s="31">
        <f>(B70/B21)</f>
        <v>0.24756852343059241</v>
      </c>
      <c r="D70" s="21">
        <v>314</v>
      </c>
      <c r="E70" s="36">
        <f>(D70/D21)</f>
        <v>0.27665198237885463</v>
      </c>
      <c r="F70" s="31">
        <f t="shared" si="2"/>
        <v>0.28035714285714286</v>
      </c>
    </row>
    <row r="71" spans="1:6" x14ac:dyDescent="0.25">
      <c r="A71" s="15"/>
      <c r="B71" s="11"/>
      <c r="C71" s="31"/>
      <c r="D71" s="21"/>
      <c r="E71" s="36"/>
      <c r="F71" s="31"/>
    </row>
    <row r="72" spans="1:6" ht="16.5" thickBot="1" x14ac:dyDescent="0.3">
      <c r="A72" s="16" t="s">
        <v>29</v>
      </c>
      <c r="B72" s="11"/>
      <c r="C72" s="32"/>
      <c r="D72" s="21"/>
      <c r="E72" s="37"/>
      <c r="F72" s="32"/>
    </row>
    <row r="73" spans="1:6" x14ac:dyDescent="0.25">
      <c r="A73" s="15" t="s">
        <v>3</v>
      </c>
      <c r="B73" s="11">
        <v>97</v>
      </c>
      <c r="C73" s="31">
        <f>(B73/B21)</f>
        <v>2.1441202475685234E-2</v>
      </c>
      <c r="D73" s="21">
        <v>24</v>
      </c>
      <c r="E73" s="36">
        <f>(D73/D21)</f>
        <v>2.1145374449339206E-2</v>
      </c>
      <c r="F73" s="31">
        <f>IF(B73=0,0,(D73/B73))</f>
        <v>0.24742268041237114</v>
      </c>
    </row>
    <row r="74" spans="1:6" x14ac:dyDescent="0.25">
      <c r="A74" s="15" t="s">
        <v>71</v>
      </c>
      <c r="B74" s="11">
        <v>3725</v>
      </c>
      <c r="C74" s="31">
        <f>(B74/B21)</f>
        <v>0.82338638373121131</v>
      </c>
      <c r="D74" s="21">
        <v>931</v>
      </c>
      <c r="E74" s="36">
        <f>(D74/D21)</f>
        <v>0.82026431718061676</v>
      </c>
      <c r="F74" s="31">
        <f>IF(B74=0,0,(D74/B74))</f>
        <v>0.24993288590604026</v>
      </c>
    </row>
    <row r="75" spans="1:6" ht="16.5" thickBot="1" x14ac:dyDescent="0.3">
      <c r="A75" s="17" t="s">
        <v>30</v>
      </c>
      <c r="B75" s="14">
        <f>SUM(B77:B86)</f>
        <v>702</v>
      </c>
      <c r="C75" s="34">
        <f>(B75/B21)</f>
        <v>0.15517241379310345</v>
      </c>
      <c r="D75" s="25">
        <f>SUM(D77:D86)</f>
        <v>180</v>
      </c>
      <c r="E75" s="34">
        <f>(D75/D21)</f>
        <v>0.15859030837004406</v>
      </c>
      <c r="F75" s="49">
        <f>IF(B75=0,0,(D75/B75))</f>
        <v>0.25641025641025639</v>
      </c>
    </row>
    <row r="76" spans="1:6" x14ac:dyDescent="0.25">
      <c r="A76" s="15"/>
      <c r="B76" s="11"/>
      <c r="C76" s="31"/>
      <c r="D76" s="21"/>
      <c r="E76" s="42"/>
      <c r="F76" s="50"/>
    </row>
    <row r="77" spans="1:6" x14ac:dyDescent="0.25">
      <c r="A77" s="15" t="s">
        <v>102</v>
      </c>
      <c r="B77" s="11">
        <v>10</v>
      </c>
      <c r="C77" s="31">
        <f>(B77/B21)</f>
        <v>2.2104332449160036E-3</v>
      </c>
      <c r="D77" s="22">
        <v>7</v>
      </c>
      <c r="E77" s="38">
        <f>(D77/D21)</f>
        <v>6.1674008810572688E-3</v>
      </c>
      <c r="F77" s="38">
        <f>IF(B77=0,0,(D77/SUM(B77:B78)))</f>
        <v>0.29166666666666669</v>
      </c>
    </row>
    <row r="78" spans="1:6" x14ac:dyDescent="0.25">
      <c r="A78" s="15" t="s">
        <v>35</v>
      </c>
      <c r="B78" s="11">
        <v>14</v>
      </c>
      <c r="C78" s="31">
        <f>(B78/B21)</f>
        <v>3.094606542882405E-3</v>
      </c>
      <c r="D78" s="24"/>
      <c r="E78" s="51"/>
      <c r="F78" s="46"/>
    </row>
    <row r="79" spans="1:6" x14ac:dyDescent="0.25">
      <c r="A79" s="15" t="s">
        <v>91</v>
      </c>
      <c r="B79" s="11">
        <v>10</v>
      </c>
      <c r="C79" s="31">
        <f>(B79/B21)</f>
        <v>2.2104332449160036E-3</v>
      </c>
      <c r="D79" s="22">
        <v>5</v>
      </c>
      <c r="E79" s="38">
        <f>(D79/D21)</f>
        <v>4.4052863436123352E-3</v>
      </c>
      <c r="F79" s="39">
        <f>IF(B79=0,0,(D79/SUM(B79:B80)))</f>
        <v>0.29411764705882354</v>
      </c>
    </row>
    <row r="80" spans="1:6" x14ac:dyDescent="0.25">
      <c r="A80" s="11" t="s">
        <v>101</v>
      </c>
      <c r="B80" s="11">
        <v>7</v>
      </c>
      <c r="C80" s="31">
        <f>(B80/B21)</f>
        <v>1.5473032714412025E-3</v>
      </c>
      <c r="D80" s="24"/>
      <c r="E80" s="47"/>
      <c r="F80" s="48"/>
    </row>
    <row r="81" spans="1:10" x14ac:dyDescent="0.25">
      <c r="A81" s="15" t="s">
        <v>32</v>
      </c>
      <c r="B81" s="11">
        <v>131</v>
      </c>
      <c r="C81" s="31">
        <f>(B81/B21)</f>
        <v>2.8956675508399646E-2</v>
      </c>
      <c r="D81" s="21">
        <v>37</v>
      </c>
      <c r="E81" s="36">
        <f>(D81/D21)</f>
        <v>3.2599118942731278E-2</v>
      </c>
      <c r="F81" s="31">
        <f t="shared" ref="F81:F86" si="3">IF(B81=0,0,(D81/B81))</f>
        <v>0.28244274809160308</v>
      </c>
      <c r="J81" s="29"/>
    </row>
    <row r="82" spans="1:10" x14ac:dyDescent="0.25">
      <c r="A82" s="15" t="s">
        <v>31</v>
      </c>
      <c r="B82" s="11">
        <v>210</v>
      </c>
      <c r="C82" s="31">
        <f>(B82/B21)</f>
        <v>4.6419098143236075E-2</v>
      </c>
      <c r="D82" s="21">
        <v>45</v>
      </c>
      <c r="E82" s="36">
        <f>(D82/D21)</f>
        <v>3.9647577092511016E-2</v>
      </c>
      <c r="F82" s="31">
        <f t="shared" si="3"/>
        <v>0.21428571428571427</v>
      </c>
    </row>
    <row r="83" spans="1:10" x14ac:dyDescent="0.25">
      <c r="A83" s="15" t="s">
        <v>33</v>
      </c>
      <c r="B83" s="11">
        <v>0</v>
      </c>
      <c r="C83" s="31">
        <f>(B83/B21)</f>
        <v>0</v>
      </c>
      <c r="D83" s="21">
        <v>0</v>
      </c>
      <c r="E83" s="36">
        <f>(D83/D21)</f>
        <v>0</v>
      </c>
      <c r="F83" s="31">
        <f t="shared" si="3"/>
        <v>0</v>
      </c>
    </row>
    <row r="84" spans="1:10" x14ac:dyDescent="0.25">
      <c r="A84" s="15" t="s">
        <v>34</v>
      </c>
      <c r="B84" s="11">
        <v>119</v>
      </c>
      <c r="C84" s="31">
        <f>(B84/B21)</f>
        <v>2.6304155614500443E-2</v>
      </c>
      <c r="D84" s="21">
        <v>30</v>
      </c>
      <c r="E84" s="36">
        <f>(D84/D21)</f>
        <v>2.643171806167401E-2</v>
      </c>
      <c r="F84" s="31">
        <f t="shared" si="3"/>
        <v>0.25210084033613445</v>
      </c>
    </row>
    <row r="85" spans="1:10" x14ac:dyDescent="0.25">
      <c r="A85" s="15" t="s">
        <v>72</v>
      </c>
      <c r="B85" s="11">
        <v>111</v>
      </c>
      <c r="C85" s="31">
        <f>(B85/B21)</f>
        <v>2.4535809018567639E-2</v>
      </c>
      <c r="D85" s="21">
        <v>34</v>
      </c>
      <c r="E85" s="38">
        <f>(D85/D21)</f>
        <v>2.9955947136563875E-2</v>
      </c>
      <c r="F85" s="39">
        <f t="shared" si="3"/>
        <v>0.30630630630630629</v>
      </c>
    </row>
    <row r="86" spans="1:10" x14ac:dyDescent="0.25">
      <c r="A86" s="15" t="s">
        <v>36</v>
      </c>
      <c r="B86" s="11">
        <v>90</v>
      </c>
      <c r="C86" s="31">
        <f>(B86/B21)</f>
        <v>1.9893899204244031E-2</v>
      </c>
      <c r="D86" s="23">
        <v>22</v>
      </c>
      <c r="E86" s="38">
        <f>(D86/D21)</f>
        <v>1.9383259911894272E-2</v>
      </c>
      <c r="F86" s="39">
        <f t="shared" si="3"/>
        <v>0.24444444444444444</v>
      </c>
    </row>
    <row r="87" spans="1:10" x14ac:dyDescent="0.25">
      <c r="A87" s="11"/>
      <c r="B87" s="11"/>
      <c r="C87" s="31"/>
      <c r="D87" s="21"/>
      <c r="E87" s="36"/>
      <c r="F87" s="31"/>
    </row>
    <row r="88" spans="1:10" ht="16.5" thickBot="1" x14ac:dyDescent="0.3">
      <c r="A88" s="16" t="s">
        <v>37</v>
      </c>
      <c r="B88" s="11"/>
      <c r="C88" s="31"/>
      <c r="D88" s="21"/>
      <c r="E88" s="36"/>
      <c r="F88" s="31"/>
    </row>
    <row r="89" spans="1:10" x14ac:dyDescent="0.25">
      <c r="A89" s="15" t="s">
        <v>3</v>
      </c>
      <c r="B89" s="11">
        <v>286</v>
      </c>
      <c r="C89" s="31">
        <f>(B89/B21)</f>
        <v>6.3218390804597707E-2</v>
      </c>
      <c r="D89" s="21">
        <v>72</v>
      </c>
      <c r="E89" s="36">
        <f>(D89/D21)</f>
        <v>6.3436123348017626E-2</v>
      </c>
      <c r="F89" s="31">
        <f>IF(B89=0,0,(D89/B89))</f>
        <v>0.25174825174825177</v>
      </c>
    </row>
    <row r="90" spans="1:10" x14ac:dyDescent="0.25">
      <c r="A90" s="15" t="s">
        <v>38</v>
      </c>
      <c r="B90" s="11">
        <v>2831</v>
      </c>
      <c r="C90" s="31">
        <f>(B90/B21)</f>
        <v>0.62577365163572063</v>
      </c>
      <c r="D90" s="21">
        <v>736</v>
      </c>
      <c r="E90" s="36">
        <f>(D90/D21)</f>
        <v>0.6484581497797357</v>
      </c>
      <c r="F90" s="31">
        <f>IF(B90=0,0,(D90/B90))</f>
        <v>0.25997880607559165</v>
      </c>
    </row>
    <row r="91" spans="1:10" ht="16.5" thickBot="1" x14ac:dyDescent="0.3">
      <c r="A91" s="17" t="s">
        <v>39</v>
      </c>
      <c r="B91" s="14">
        <f>SUM(B93:B102)</f>
        <v>1407</v>
      </c>
      <c r="C91" s="34">
        <f>(B91/B21)</f>
        <v>0.31100795755968169</v>
      </c>
      <c r="D91" s="25">
        <f>SUM(D93:D102)</f>
        <v>327</v>
      </c>
      <c r="E91" s="34">
        <f>(D91/D21)</f>
        <v>0.28810572687224667</v>
      </c>
      <c r="F91" s="49">
        <f>IF(B91=0,0,(D91/B91))</f>
        <v>0.23240938166311301</v>
      </c>
    </row>
    <row r="92" spans="1:10" x14ac:dyDescent="0.25">
      <c r="A92" s="15"/>
      <c r="B92" s="11"/>
      <c r="C92" s="31"/>
      <c r="D92" s="21"/>
      <c r="E92" s="36"/>
      <c r="F92" s="31"/>
    </row>
    <row r="93" spans="1:10" x14ac:dyDescent="0.25">
      <c r="A93" s="15" t="s">
        <v>40</v>
      </c>
      <c r="B93" s="11">
        <v>252</v>
      </c>
      <c r="C93" s="31">
        <f>(B93/B21)</f>
        <v>5.5702917771883291E-2</v>
      </c>
      <c r="D93" s="21">
        <v>62</v>
      </c>
      <c r="E93" s="36">
        <f>(D93/D21)</f>
        <v>5.462555066079295E-2</v>
      </c>
      <c r="F93" s="31">
        <f t="shared" ref="F93:F102" si="4">IF(B93=0,0,(D93/B93))</f>
        <v>0.24603174603174602</v>
      </c>
    </row>
    <row r="94" spans="1:10" x14ac:dyDescent="0.25">
      <c r="A94" s="15" t="s">
        <v>41</v>
      </c>
      <c r="B94" s="11">
        <v>302</v>
      </c>
      <c r="C94" s="31">
        <f>(B94/B21)</f>
        <v>6.6755083996463307E-2</v>
      </c>
      <c r="D94" s="21">
        <v>69</v>
      </c>
      <c r="E94" s="36">
        <f>(D94/D21)</f>
        <v>6.0792951541850222E-2</v>
      </c>
      <c r="F94" s="31">
        <f t="shared" si="4"/>
        <v>0.22847682119205298</v>
      </c>
    </row>
    <row r="95" spans="1:10" x14ac:dyDescent="0.25">
      <c r="A95" s="15" t="s">
        <v>42</v>
      </c>
      <c r="B95" s="11">
        <v>247</v>
      </c>
      <c r="C95" s="31">
        <f>(B95/B21)</f>
        <v>5.459770114942529E-2</v>
      </c>
      <c r="D95" s="21">
        <v>55</v>
      </c>
      <c r="E95" s="36">
        <f>(D95/D21)</f>
        <v>4.8458149779735685E-2</v>
      </c>
      <c r="F95" s="31">
        <f t="shared" si="4"/>
        <v>0.22267206477732793</v>
      </c>
    </row>
    <row r="96" spans="1:10" x14ac:dyDescent="0.25">
      <c r="A96" s="15" t="s">
        <v>107</v>
      </c>
      <c r="B96" s="21">
        <v>34</v>
      </c>
      <c r="C96" s="31">
        <f>(B96/B21)</f>
        <v>7.5154730327144119E-3</v>
      </c>
      <c r="D96" s="21">
        <v>11</v>
      </c>
      <c r="E96" s="38">
        <f>(D96/D21)</f>
        <v>9.6916299559471359E-3</v>
      </c>
      <c r="F96" s="39">
        <f t="shared" si="4"/>
        <v>0.3235294117647059</v>
      </c>
    </row>
    <row r="97" spans="1:6" x14ac:dyDescent="0.25">
      <c r="A97" s="15" t="s">
        <v>43</v>
      </c>
      <c r="B97" s="21">
        <v>67</v>
      </c>
      <c r="C97" s="31">
        <f>(B97/B21)</f>
        <v>1.4809902740937225E-2</v>
      </c>
      <c r="D97" s="21">
        <v>20</v>
      </c>
      <c r="E97" s="38">
        <f>(D97/D21)</f>
        <v>1.7621145374449341E-2</v>
      </c>
      <c r="F97" s="39">
        <f t="shared" si="4"/>
        <v>0.29850746268656714</v>
      </c>
    </row>
    <row r="98" spans="1:6" x14ac:dyDescent="0.25">
      <c r="A98" s="15" t="s">
        <v>44</v>
      </c>
      <c r="B98" s="21">
        <v>36</v>
      </c>
      <c r="C98" s="31">
        <f>(B98/B21)</f>
        <v>7.9575596816976128E-3</v>
      </c>
      <c r="D98" s="21">
        <v>14</v>
      </c>
      <c r="E98" s="42">
        <f>(D98/D21)</f>
        <v>1.2334801762114538E-2</v>
      </c>
      <c r="F98" s="39">
        <f t="shared" si="4"/>
        <v>0.3888888888888889</v>
      </c>
    </row>
    <row r="99" spans="1:6" x14ac:dyDescent="0.25">
      <c r="A99" s="15" t="s">
        <v>45</v>
      </c>
      <c r="B99" s="21">
        <v>280</v>
      </c>
      <c r="C99" s="31">
        <f>(B99/B21)</f>
        <v>6.1892130857648102E-2</v>
      </c>
      <c r="D99" s="21">
        <v>54</v>
      </c>
      <c r="E99" s="36">
        <f>(D99/D21)</f>
        <v>4.7577092511013219E-2</v>
      </c>
      <c r="F99" s="31">
        <f t="shared" si="4"/>
        <v>0.19285714285714287</v>
      </c>
    </row>
    <row r="100" spans="1:6" x14ac:dyDescent="0.25">
      <c r="A100" s="15" t="s">
        <v>46</v>
      </c>
      <c r="B100" s="21">
        <v>59</v>
      </c>
      <c r="C100" s="31">
        <f>(B100/B21)</f>
        <v>1.3041556145004421E-2</v>
      </c>
      <c r="D100" s="21">
        <v>9</v>
      </c>
      <c r="E100" s="38">
        <f>(D100/D21)</f>
        <v>7.9295154185022032E-3</v>
      </c>
      <c r="F100" s="39">
        <f t="shared" si="4"/>
        <v>0.15254237288135594</v>
      </c>
    </row>
    <row r="101" spans="1:6" x14ac:dyDescent="0.25">
      <c r="A101" s="15" t="s">
        <v>106</v>
      </c>
      <c r="B101" s="21">
        <v>44</v>
      </c>
      <c r="C101" s="31">
        <f>(B101/B21)</f>
        <v>9.7259062776304164E-3</v>
      </c>
      <c r="D101" s="21">
        <v>9</v>
      </c>
      <c r="E101" s="42">
        <f>(D101/D21)</f>
        <v>7.9295154185022032E-3</v>
      </c>
      <c r="F101" s="39">
        <f t="shared" si="4"/>
        <v>0.20454545454545456</v>
      </c>
    </row>
    <row r="102" spans="1:6" x14ac:dyDescent="0.25">
      <c r="A102" s="15" t="s">
        <v>47</v>
      </c>
      <c r="B102" s="11">
        <v>86</v>
      </c>
      <c r="C102" s="31">
        <f>(B102/B21)</f>
        <v>1.9009725906277631E-2</v>
      </c>
      <c r="D102" s="21">
        <v>24</v>
      </c>
      <c r="E102" s="43">
        <f>(D102/D21)</f>
        <v>2.1145374449339206E-2</v>
      </c>
      <c r="F102" s="45">
        <f t="shared" si="4"/>
        <v>0.27906976744186046</v>
      </c>
    </row>
    <row r="103" spans="1:6" x14ac:dyDescent="0.25">
      <c r="A103" s="15"/>
      <c r="B103" s="11"/>
      <c r="C103" s="31"/>
      <c r="D103" s="21"/>
      <c r="E103" s="36"/>
      <c r="F103" s="31"/>
    </row>
    <row r="104" spans="1:6" ht="16.5" thickBot="1" x14ac:dyDescent="0.3">
      <c r="A104" s="16" t="s">
        <v>48</v>
      </c>
      <c r="B104" s="11"/>
      <c r="C104" s="32"/>
      <c r="D104" s="21"/>
      <c r="E104" s="37"/>
      <c r="F104" s="32"/>
    </row>
    <row r="105" spans="1:6" x14ac:dyDescent="0.25">
      <c r="A105" s="15" t="s">
        <v>3</v>
      </c>
      <c r="B105" s="11">
        <v>80</v>
      </c>
      <c r="C105" s="31">
        <f>(B105/B21)</f>
        <v>1.7683465959328029E-2</v>
      </c>
      <c r="D105" s="21">
        <v>18</v>
      </c>
      <c r="E105" s="36">
        <f>(D105/D21)</f>
        <v>1.5859030837004406E-2</v>
      </c>
      <c r="F105" s="31">
        <f>IF(B105=0,0,(D105/B105))</f>
        <v>0.22500000000000001</v>
      </c>
    </row>
    <row r="106" spans="1:6" x14ac:dyDescent="0.25">
      <c r="A106" s="15"/>
      <c r="B106" s="11"/>
      <c r="C106" s="31"/>
      <c r="D106" s="21"/>
      <c r="E106" s="36"/>
      <c r="F106" s="31"/>
    </row>
    <row r="107" spans="1:6" x14ac:dyDescent="0.25">
      <c r="A107" s="15" t="s">
        <v>53</v>
      </c>
      <c r="B107" s="11">
        <v>201</v>
      </c>
      <c r="C107" s="31">
        <f>(B107/B21)</f>
        <v>4.442970822281167E-2</v>
      </c>
      <c r="D107" s="21">
        <v>48</v>
      </c>
      <c r="E107" s="36">
        <f>(D107/D21)</f>
        <v>4.2290748898678412E-2</v>
      </c>
      <c r="F107" s="31">
        <f>IF(B107=0,0,(D107/B107))</f>
        <v>0.23880597014925373</v>
      </c>
    </row>
    <row r="108" spans="1:6" x14ac:dyDescent="0.25">
      <c r="A108" s="15" t="s">
        <v>54</v>
      </c>
      <c r="B108" s="11">
        <v>136</v>
      </c>
      <c r="C108" s="31">
        <f>(B108/B21)</f>
        <v>3.0061892130857647E-2</v>
      </c>
      <c r="D108" s="21">
        <v>28</v>
      </c>
      <c r="E108" s="43">
        <f>(D108/D21)</f>
        <v>2.4669603524229075E-2</v>
      </c>
      <c r="F108" s="31">
        <f>IF(B108=0,0,(D108/B108))</f>
        <v>0.20588235294117646</v>
      </c>
    </row>
    <row r="109" spans="1:6" x14ac:dyDescent="0.25">
      <c r="A109" s="15" t="s">
        <v>52</v>
      </c>
      <c r="B109" s="11">
        <v>36</v>
      </c>
      <c r="C109" s="31">
        <f>(B109/B21)</f>
        <v>7.9575596816976128E-3</v>
      </c>
      <c r="D109" s="21">
        <v>10</v>
      </c>
      <c r="E109" s="38">
        <f>(D109/D21)</f>
        <v>8.8105726872246704E-3</v>
      </c>
      <c r="F109" s="31">
        <f>IF(B109=0,0,(D109/B109))</f>
        <v>0.27777777777777779</v>
      </c>
    </row>
    <row r="110" spans="1:6" x14ac:dyDescent="0.25">
      <c r="A110" s="15" t="s">
        <v>51</v>
      </c>
      <c r="B110" s="11">
        <v>10</v>
      </c>
      <c r="C110" s="31">
        <f>(B110/B21)</f>
        <v>2.2104332449160036E-3</v>
      </c>
      <c r="D110" s="24">
        <v>16</v>
      </c>
      <c r="E110" s="38">
        <f>(D110/D21)</f>
        <v>1.4096916299559472E-2</v>
      </c>
      <c r="F110" s="39">
        <f>IF(B110=0,0,(D110/SUM(B110:B111)))</f>
        <v>0.18823529411764706</v>
      </c>
    </row>
    <row r="111" spans="1:6" x14ac:dyDescent="0.25">
      <c r="A111" s="15" t="s">
        <v>74</v>
      </c>
      <c r="B111" s="11">
        <v>75</v>
      </c>
      <c r="C111" s="31">
        <f>(B111/B21)</f>
        <v>1.6578249336870028E-2</v>
      </c>
      <c r="D111" s="23"/>
      <c r="E111" s="40"/>
      <c r="F111" s="41"/>
    </row>
    <row r="112" spans="1:6" ht="32.25" thickBot="1" x14ac:dyDescent="0.3">
      <c r="A112" s="17" t="s">
        <v>73</v>
      </c>
      <c r="B112" s="14">
        <f>SUM(B107:B111)</f>
        <v>458</v>
      </c>
      <c r="C112" s="34">
        <f>(B112/B21)</f>
        <v>0.10123784261715296</v>
      </c>
      <c r="D112" s="25">
        <f>SUM(D107:D111)</f>
        <v>102</v>
      </c>
      <c r="E112" s="34">
        <f>(D112/D21)</f>
        <v>8.9867841409691632E-2</v>
      </c>
      <c r="F112" s="49">
        <f>IF(B112=0,0,(D112/B112))</f>
        <v>0.22270742358078602</v>
      </c>
    </row>
    <row r="113" spans="1:7" x14ac:dyDescent="0.25">
      <c r="A113" s="15"/>
      <c r="B113" s="11"/>
      <c r="C113" s="31"/>
      <c r="D113" s="21"/>
      <c r="E113" s="44"/>
      <c r="F113" s="31"/>
    </row>
    <row r="114" spans="1:7" x14ac:dyDescent="0.25">
      <c r="A114" s="15" t="s">
        <v>77</v>
      </c>
      <c r="B114" s="11">
        <v>2115</v>
      </c>
      <c r="C114" s="31">
        <f>(B114/B21)</f>
        <v>0.46750663129973474</v>
      </c>
      <c r="D114" s="21">
        <v>571</v>
      </c>
      <c r="E114" s="36">
        <f>(D114/D21)</f>
        <v>0.50308370044052864</v>
      </c>
      <c r="F114" s="31">
        <f t="shared" ref="F114:F121" si="5">IF(B114=0,0,(D114/B114))</f>
        <v>0.26997635933806147</v>
      </c>
    </row>
    <row r="115" spans="1:7" x14ac:dyDescent="0.25">
      <c r="A115" s="15" t="s">
        <v>78</v>
      </c>
      <c r="B115" s="11">
        <v>191</v>
      </c>
      <c r="C115" s="31">
        <f>(B115/B21)</f>
        <v>4.2219274977895668E-2</v>
      </c>
      <c r="D115" s="21">
        <v>44</v>
      </c>
      <c r="E115" s="36">
        <f>(D115/D21)</f>
        <v>3.8766519823788544E-2</v>
      </c>
      <c r="F115" s="31">
        <f t="shared" si="5"/>
        <v>0.23036649214659685</v>
      </c>
    </row>
    <row r="116" spans="1:7" x14ac:dyDescent="0.25">
      <c r="A116" s="15" t="s">
        <v>79</v>
      </c>
      <c r="B116" s="11">
        <v>154</v>
      </c>
      <c r="C116" s="31">
        <f>(B116/B21)</f>
        <v>3.4040671971706453E-2</v>
      </c>
      <c r="D116" s="21">
        <v>35</v>
      </c>
      <c r="E116" s="36">
        <f>(D116/D21)</f>
        <v>3.0837004405286344E-2</v>
      </c>
      <c r="F116" s="31">
        <f t="shared" si="5"/>
        <v>0.22727272727272727</v>
      </c>
    </row>
    <row r="117" spans="1:7" x14ac:dyDescent="0.25">
      <c r="A117" s="15" t="s">
        <v>80</v>
      </c>
      <c r="B117" s="11">
        <v>88</v>
      </c>
      <c r="C117" s="31">
        <f>(B117/B21)</f>
        <v>1.9451812555260833E-2</v>
      </c>
      <c r="D117" s="21">
        <v>22</v>
      </c>
      <c r="E117" s="36">
        <f>(D117/D21)</f>
        <v>1.9383259911894272E-2</v>
      </c>
      <c r="F117" s="31">
        <f t="shared" si="5"/>
        <v>0.25</v>
      </c>
    </row>
    <row r="118" spans="1:7" x14ac:dyDescent="0.25">
      <c r="A118" s="15" t="s">
        <v>50</v>
      </c>
      <c r="B118" s="11">
        <v>180</v>
      </c>
      <c r="C118" s="31">
        <f>(B118/B21)</f>
        <v>3.9787798408488062E-2</v>
      </c>
      <c r="D118" s="21">
        <v>46</v>
      </c>
      <c r="E118" s="36">
        <f>(D118/D21)</f>
        <v>4.0528634361233482E-2</v>
      </c>
      <c r="F118" s="31">
        <f t="shared" si="5"/>
        <v>0.25555555555555554</v>
      </c>
    </row>
    <row r="119" spans="1:7" x14ac:dyDescent="0.25">
      <c r="A119" s="15" t="s">
        <v>49</v>
      </c>
      <c r="B119" s="11">
        <v>146</v>
      </c>
      <c r="C119" s="31">
        <f>(B119/B21)</f>
        <v>3.2272325375773653E-2</v>
      </c>
      <c r="D119" s="21">
        <v>24</v>
      </c>
      <c r="E119" s="36">
        <f>(D119/D21)</f>
        <v>2.1145374449339206E-2</v>
      </c>
      <c r="F119" s="31">
        <f t="shared" si="5"/>
        <v>0.16438356164383561</v>
      </c>
    </row>
    <row r="120" spans="1:7" x14ac:dyDescent="0.25">
      <c r="A120" s="15" t="s">
        <v>81</v>
      </c>
      <c r="B120" s="11">
        <v>491</v>
      </c>
      <c r="C120" s="31">
        <f>(B120/B21)</f>
        <v>0.10853227232537577</v>
      </c>
      <c r="D120" s="21">
        <v>120</v>
      </c>
      <c r="E120" s="36">
        <f>(D120/D21)</f>
        <v>0.10572687224669604</v>
      </c>
      <c r="F120" s="31">
        <f t="shared" si="5"/>
        <v>0.24439918533604887</v>
      </c>
    </row>
    <row r="121" spans="1:7" ht="16.5" thickBot="1" x14ac:dyDescent="0.3">
      <c r="A121" s="17" t="s">
        <v>82</v>
      </c>
      <c r="B121" s="14">
        <f>SUM(B114:B120)</f>
        <v>3365</v>
      </c>
      <c r="C121" s="34">
        <f>(B121/B21)</f>
        <v>0.74381078691423519</v>
      </c>
      <c r="D121" s="25">
        <f>SUM(D114:D120)</f>
        <v>862</v>
      </c>
      <c r="E121" s="34">
        <f>(D121/D21)</f>
        <v>0.75947136563876649</v>
      </c>
      <c r="F121" s="49">
        <f t="shared" si="5"/>
        <v>0.25616641901931647</v>
      </c>
    </row>
    <row r="122" spans="1:7" x14ac:dyDescent="0.25">
      <c r="A122" s="15"/>
      <c r="B122" s="11"/>
      <c r="C122" s="31"/>
      <c r="D122" s="21"/>
      <c r="E122" s="44"/>
      <c r="F122" s="31"/>
    </row>
    <row r="123" spans="1:7" x14ac:dyDescent="0.25">
      <c r="A123" s="15" t="s">
        <v>57</v>
      </c>
      <c r="B123" s="11">
        <v>67</v>
      </c>
      <c r="C123" s="31">
        <f>(B123/B21)</f>
        <v>1.4809902740937225E-2</v>
      </c>
      <c r="D123" s="21">
        <v>20</v>
      </c>
      <c r="E123" s="43">
        <f>(D123/D21)</f>
        <v>1.7621145374449341E-2</v>
      </c>
      <c r="F123" s="31">
        <f>IF(B123=0,0,(D123/B123))</f>
        <v>0.29850746268656714</v>
      </c>
      <c r="G123" s="28"/>
    </row>
    <row r="124" spans="1:7" x14ac:dyDescent="0.25">
      <c r="A124" s="15" t="s">
        <v>58</v>
      </c>
      <c r="B124" s="11">
        <v>28</v>
      </c>
      <c r="C124" s="31">
        <f>(B124/B21)</f>
        <v>6.18921308576481E-3</v>
      </c>
      <c r="D124" s="21">
        <v>6</v>
      </c>
      <c r="E124" s="42">
        <f>(D124/D21)</f>
        <v>5.2863436123348016E-3</v>
      </c>
      <c r="F124" s="39">
        <f>IF(B124=0,0,(D124/B124))</f>
        <v>0.21428571428571427</v>
      </c>
    </row>
    <row r="125" spans="1:7" x14ac:dyDescent="0.25">
      <c r="A125" s="15" t="s">
        <v>59</v>
      </c>
      <c r="B125" s="11">
        <v>41</v>
      </c>
      <c r="C125" s="31">
        <f>(B125/B21)</f>
        <v>9.0627763041556137E-3</v>
      </c>
      <c r="D125" s="23">
        <v>13</v>
      </c>
      <c r="E125" s="42">
        <f>(D125/D21)</f>
        <v>1.145374449339207E-2</v>
      </c>
      <c r="F125" s="39">
        <f>IF(B125=0,0,(D125/B125))</f>
        <v>0.31707317073170732</v>
      </c>
    </row>
    <row r="126" spans="1:7" x14ac:dyDescent="0.25">
      <c r="A126" s="15" t="s">
        <v>109</v>
      </c>
      <c r="B126" s="11">
        <v>5</v>
      </c>
      <c r="C126" s="31">
        <f>(B126/B21)</f>
        <v>1.1052166224580018E-3</v>
      </c>
      <c r="D126" s="22">
        <v>20</v>
      </c>
      <c r="E126" s="38">
        <f>(D126/D21)</f>
        <v>1.7621145374449341E-2</v>
      </c>
      <c r="F126" s="38">
        <f>IF(B126=0,0,(D126/SUM(B126:B127)))</f>
        <v>0.2247191011235955</v>
      </c>
    </row>
    <row r="127" spans="1:7" x14ac:dyDescent="0.25">
      <c r="A127" s="15" t="s">
        <v>108</v>
      </c>
      <c r="B127" s="11">
        <v>84</v>
      </c>
      <c r="C127" s="31">
        <f>(B127/B21)</f>
        <v>1.8567639257294429E-2</v>
      </c>
      <c r="D127" s="23"/>
      <c r="E127" s="47"/>
      <c r="F127" s="48"/>
    </row>
    <row r="128" spans="1:7" ht="16.5" thickBot="1" x14ac:dyDescent="0.3">
      <c r="A128" s="17" t="s">
        <v>76</v>
      </c>
      <c r="B128" s="14">
        <f>SUM(B123:B127)</f>
        <v>225</v>
      </c>
      <c r="C128" s="34">
        <f>(B128/B21)</f>
        <v>4.9734748010610078E-2</v>
      </c>
      <c r="D128" s="25">
        <f>SUM(D123:D127)</f>
        <v>59</v>
      </c>
      <c r="E128" s="34">
        <f>(D128/D21)</f>
        <v>5.1982378854625554E-2</v>
      </c>
      <c r="F128" s="49">
        <f>IF(B128=0,0,(D128/B128))</f>
        <v>0.26222222222222225</v>
      </c>
    </row>
    <row r="129" spans="1:6" x14ac:dyDescent="0.25">
      <c r="A129" s="15"/>
      <c r="B129" s="11"/>
      <c r="C129" s="31"/>
      <c r="D129" s="21"/>
      <c r="E129" s="44"/>
      <c r="F129" s="31"/>
    </row>
    <row r="130" spans="1:6" x14ac:dyDescent="0.25">
      <c r="A130" s="15" t="s">
        <v>55</v>
      </c>
      <c r="B130" s="11">
        <v>165</v>
      </c>
      <c r="C130" s="31">
        <f>(B130/B21)</f>
        <v>3.6472148541114059E-2</v>
      </c>
      <c r="D130" s="21">
        <v>27</v>
      </c>
      <c r="E130" s="36">
        <f>(D130/D21)</f>
        <v>2.378854625550661E-2</v>
      </c>
      <c r="F130" s="31">
        <f>IF(B130=0,0,(D130/B130))</f>
        <v>0.16363636363636364</v>
      </c>
    </row>
    <row r="131" spans="1:6" x14ac:dyDescent="0.25">
      <c r="A131" s="15" t="s">
        <v>56</v>
      </c>
      <c r="B131" s="11">
        <v>79</v>
      </c>
      <c r="C131" s="31">
        <f>(B131/B21)</f>
        <v>1.7462422634836428E-2</v>
      </c>
      <c r="D131" s="21">
        <v>26</v>
      </c>
      <c r="E131" s="42">
        <f>(D131/D21)</f>
        <v>2.2907488986784141E-2</v>
      </c>
      <c r="F131" s="31">
        <f>IF(B131=0,0,(D131/B131))</f>
        <v>0.32911392405063289</v>
      </c>
    </row>
    <row r="132" spans="1:6" x14ac:dyDescent="0.25">
      <c r="A132" s="15" t="s">
        <v>110</v>
      </c>
      <c r="B132" s="11">
        <v>15</v>
      </c>
      <c r="C132" s="31">
        <f>(B132/B21)</f>
        <v>3.3156498673740055E-3</v>
      </c>
      <c r="D132" s="23">
        <v>7</v>
      </c>
      <c r="E132" s="42">
        <f>(D132/D21)</f>
        <v>6.1674008810572688E-3</v>
      </c>
      <c r="F132" s="31">
        <f>IF(B132=0,0,(D132/B132))</f>
        <v>0.46666666666666667</v>
      </c>
    </row>
    <row r="133" spans="1:6" ht="32.25" thickBot="1" x14ac:dyDescent="0.3">
      <c r="A133" s="17" t="s">
        <v>75</v>
      </c>
      <c r="B133" s="14">
        <f>SUM(B130:B132)</f>
        <v>259</v>
      </c>
      <c r="C133" s="34">
        <f>(B133/B21)</f>
        <v>5.7250221043324494E-2</v>
      </c>
      <c r="D133" s="25">
        <f>SUM(D130:D132)</f>
        <v>60</v>
      </c>
      <c r="E133" s="34">
        <f>(D133/D21)</f>
        <v>5.2863436123348019E-2</v>
      </c>
      <c r="F133" s="49">
        <f>IF(B133=0,0,(D133/B133))</f>
        <v>0.23166023166023167</v>
      </c>
    </row>
    <row r="134" spans="1:6" x14ac:dyDescent="0.25">
      <c r="A134" s="15"/>
      <c r="B134" s="11"/>
      <c r="C134" s="31"/>
      <c r="D134" s="21"/>
      <c r="E134" s="36"/>
      <c r="F134" s="31"/>
    </row>
    <row r="135" spans="1:6" x14ac:dyDescent="0.25">
      <c r="A135" s="15" t="s">
        <v>60</v>
      </c>
      <c r="B135" s="11">
        <v>34</v>
      </c>
      <c r="C135" s="31">
        <f>(B135/B21)</f>
        <v>7.5154730327144119E-3</v>
      </c>
      <c r="D135" s="22">
        <v>5</v>
      </c>
      <c r="E135" s="38">
        <f>(D135/D21)</f>
        <v>4.4052863436123352E-3</v>
      </c>
      <c r="F135" s="39">
        <f>IF(B135=0,0,(D135/B135))</f>
        <v>0.14705882352941177</v>
      </c>
    </row>
    <row r="136" spans="1:6" x14ac:dyDescent="0.25">
      <c r="A136" s="15" t="s">
        <v>61</v>
      </c>
      <c r="B136" s="11">
        <v>48</v>
      </c>
      <c r="C136" s="31">
        <f>(B136/B21)</f>
        <v>1.0610079575596816E-2</v>
      </c>
      <c r="D136" s="21">
        <v>16</v>
      </c>
      <c r="E136" s="36">
        <f>(D136/D21)</f>
        <v>1.4096916299559472E-2</v>
      </c>
      <c r="F136" s="39">
        <f>IF(B136=0,0,(D136/B136))</f>
        <v>0.33333333333333331</v>
      </c>
    </row>
    <row r="137" spans="1:6" x14ac:dyDescent="0.25">
      <c r="A137" s="15" t="s">
        <v>84</v>
      </c>
      <c r="B137" s="11">
        <v>55</v>
      </c>
      <c r="C137" s="31">
        <f>(B137/B21)</f>
        <v>1.2157382847038019E-2</v>
      </c>
      <c r="D137" s="23">
        <v>13</v>
      </c>
      <c r="E137" s="36">
        <f>(D137/D21)</f>
        <v>1.145374449339207E-2</v>
      </c>
      <c r="F137" s="39">
        <f>IF(B137=0,0,(D137/B137))</f>
        <v>0.23636363636363636</v>
      </c>
    </row>
    <row r="138" spans="1:6" x14ac:dyDescent="0.25">
      <c r="A138" s="19" t="s">
        <v>83</v>
      </c>
      <c r="B138" s="20">
        <f>SUM(B135:B137)</f>
        <v>137</v>
      </c>
      <c r="C138" s="35">
        <f>(B138/B21)</f>
        <v>3.0282935455349248E-2</v>
      </c>
      <c r="D138" s="26">
        <f>SUM(D135:D137)</f>
        <v>34</v>
      </c>
      <c r="E138" s="35">
        <f>(D138/D21)</f>
        <v>2.9955947136563875E-2</v>
      </c>
      <c r="F138" s="52">
        <f>IF(B138=0,0,(D138/B138))</f>
        <v>0.24817518248175183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scale="91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2022-05-19T14:56:31Z</cp:lastPrinted>
  <dcterms:created xsi:type="dcterms:W3CDTF">2019-05-10T11:01:36Z</dcterms:created>
  <dcterms:modified xsi:type="dcterms:W3CDTF">2023-05-18T09:35:35Z</dcterms:modified>
</cp:coreProperties>
</file>