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-120" yWindow="-120" windowWidth="29040" windowHeight="15840"/>
  </bookViews>
  <sheets>
    <sheet name="2020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6" i="3" l="1"/>
  <c r="F135" i="3"/>
  <c r="F130" i="3"/>
  <c r="F125" i="3"/>
  <c r="F124" i="3"/>
  <c r="F109" i="3"/>
  <c r="F101" i="3"/>
  <c r="F100" i="3"/>
  <c r="F98" i="3"/>
  <c r="F97" i="3"/>
  <c r="F96" i="3"/>
  <c r="F77" i="3"/>
  <c r="F86" i="3"/>
  <c r="F85" i="3"/>
  <c r="F59" i="3"/>
  <c r="F55" i="3"/>
  <c r="F54" i="3"/>
  <c r="F47" i="3"/>
  <c r="F40" i="3"/>
  <c r="F36" i="3"/>
  <c r="F35" i="3"/>
  <c r="F29" i="3"/>
  <c r="F25" i="3"/>
  <c r="D112" i="3"/>
  <c r="D75" i="3"/>
  <c r="B75" i="3"/>
  <c r="D91" i="3"/>
  <c r="B91" i="3"/>
  <c r="B112" i="3"/>
  <c r="B121" i="3"/>
  <c r="B127" i="3"/>
  <c r="B133" i="3"/>
  <c r="F133" i="3" s="1"/>
  <c r="B138" i="3"/>
  <c r="F138" i="3" s="1"/>
  <c r="E136" i="3"/>
  <c r="D138" i="3"/>
  <c r="E125" i="3"/>
  <c r="E101" i="3"/>
  <c r="E100" i="3"/>
  <c r="E97" i="3"/>
  <c r="E80" i="3"/>
  <c r="F80" i="3"/>
  <c r="E86" i="3"/>
  <c r="E55" i="3"/>
  <c r="E36" i="3"/>
  <c r="C80" i="3" l="1"/>
  <c r="E124" i="3" l="1"/>
  <c r="F123" i="3"/>
  <c r="F108" i="3"/>
  <c r="F107" i="3"/>
  <c r="E109" i="3"/>
  <c r="F102" i="3"/>
  <c r="E102" i="3"/>
  <c r="E77" i="3" l="1"/>
  <c r="E85" i="3"/>
  <c r="E81" i="3"/>
  <c r="F81" i="3"/>
  <c r="E25" i="3"/>
  <c r="C26" i="3"/>
  <c r="F32" i="3"/>
  <c r="E32" i="3"/>
  <c r="F62" i="3"/>
  <c r="F61" i="3"/>
  <c r="E59" i="3"/>
  <c r="F50" i="3"/>
  <c r="C131" i="3" l="1"/>
  <c r="C77" i="3"/>
  <c r="C32" i="3"/>
  <c r="E27" i="3" l="1"/>
  <c r="C28" i="3"/>
  <c r="F129" i="3" l="1"/>
  <c r="F126" i="3"/>
  <c r="F120" i="3"/>
  <c r="F119" i="3"/>
  <c r="F118" i="3"/>
  <c r="F117" i="3"/>
  <c r="F116" i="3"/>
  <c r="F115" i="3"/>
  <c r="F114" i="3"/>
  <c r="F105" i="3"/>
  <c r="F99" i="3"/>
  <c r="F95" i="3"/>
  <c r="F94" i="3"/>
  <c r="F93" i="3"/>
  <c r="F90" i="3"/>
  <c r="F89" i="3"/>
  <c r="F84" i="3"/>
  <c r="F83" i="3"/>
  <c r="F82" i="3"/>
  <c r="F74" i="3"/>
  <c r="F73" i="3"/>
  <c r="F70" i="3"/>
  <c r="F69" i="3"/>
  <c r="F68" i="3"/>
  <c r="F67" i="3"/>
  <c r="F66" i="3"/>
  <c r="F65" i="3"/>
  <c r="F56" i="3"/>
  <c r="F51" i="3"/>
  <c r="F49" i="3"/>
  <c r="F46" i="3"/>
  <c r="F43" i="3"/>
  <c r="F42" i="3"/>
  <c r="F37" i="3"/>
  <c r="F28" i="3"/>
  <c r="F27" i="3"/>
  <c r="F24" i="3"/>
  <c r="F21" i="3"/>
  <c r="E24" i="3" l="1"/>
  <c r="C25" i="3"/>
  <c r="E50" i="3" l="1"/>
  <c r="E40" i="3"/>
  <c r="E35" i="3"/>
  <c r="C24" i="3" l="1"/>
  <c r="C27" i="3"/>
  <c r="E28" i="3"/>
  <c r="C29" i="3"/>
  <c r="E29" i="3"/>
  <c r="C30" i="3"/>
  <c r="C31" i="3"/>
  <c r="D121" i="3" l="1"/>
  <c r="E121" i="3" s="1"/>
  <c r="D127" i="3"/>
  <c r="E127" i="3" s="1"/>
  <c r="D133" i="3"/>
  <c r="E133" i="3" s="1"/>
  <c r="E112" i="3"/>
  <c r="E91" i="3"/>
  <c r="C75" i="3"/>
  <c r="C83" i="3"/>
  <c r="E83" i="3"/>
  <c r="C84" i="3"/>
  <c r="E84" i="3"/>
  <c r="E138" i="3"/>
  <c r="C136" i="3"/>
  <c r="E135" i="3"/>
  <c r="C135" i="3"/>
  <c r="C137" i="3"/>
  <c r="C125" i="3"/>
  <c r="C124" i="3"/>
  <c r="E123" i="3"/>
  <c r="C123" i="3"/>
  <c r="E126" i="3"/>
  <c r="C126" i="3"/>
  <c r="E130" i="3"/>
  <c r="C130" i="3"/>
  <c r="E129" i="3"/>
  <c r="C129" i="3"/>
  <c r="C132" i="3"/>
  <c r="C111" i="3"/>
  <c r="E108" i="3"/>
  <c r="C108" i="3"/>
  <c r="E107" i="3"/>
  <c r="C107" i="3"/>
  <c r="C109" i="3"/>
  <c r="C110" i="3"/>
  <c r="E120" i="3"/>
  <c r="C120" i="3"/>
  <c r="E118" i="3"/>
  <c r="C118" i="3"/>
  <c r="E119" i="3"/>
  <c r="C119" i="3"/>
  <c r="E117" i="3"/>
  <c r="C117" i="3"/>
  <c r="E116" i="3"/>
  <c r="C116" i="3"/>
  <c r="E115" i="3"/>
  <c r="C115" i="3"/>
  <c r="E114" i="3"/>
  <c r="C114" i="3"/>
  <c r="E105" i="3"/>
  <c r="C105" i="3"/>
  <c r="C102" i="3"/>
  <c r="E98" i="3"/>
  <c r="C98" i="3"/>
  <c r="E99" i="3"/>
  <c r="C99" i="3"/>
  <c r="C100" i="3"/>
  <c r="C97" i="3"/>
  <c r="E96" i="3"/>
  <c r="C96" i="3"/>
  <c r="C101" i="3"/>
  <c r="E95" i="3"/>
  <c r="C95" i="3"/>
  <c r="E94" i="3"/>
  <c r="C94" i="3"/>
  <c r="E93" i="3"/>
  <c r="C93" i="3"/>
  <c r="E90" i="3"/>
  <c r="C90" i="3"/>
  <c r="E89" i="3"/>
  <c r="C89" i="3"/>
  <c r="C86" i="3"/>
  <c r="C85" i="3"/>
  <c r="C79" i="3"/>
  <c r="C81" i="3"/>
  <c r="E82" i="3"/>
  <c r="C82" i="3"/>
  <c r="C78" i="3"/>
  <c r="E74" i="3"/>
  <c r="C74" i="3"/>
  <c r="E73" i="3"/>
  <c r="C73" i="3"/>
  <c r="E70" i="3"/>
  <c r="C70" i="3"/>
  <c r="E69" i="3"/>
  <c r="C69" i="3"/>
  <c r="E68" i="3"/>
  <c r="C68" i="3"/>
  <c r="E67" i="3"/>
  <c r="C67" i="3"/>
  <c r="E66" i="3"/>
  <c r="C66" i="3"/>
  <c r="E65" i="3"/>
  <c r="C65" i="3"/>
  <c r="E62" i="3"/>
  <c r="C62" i="3"/>
  <c r="E61" i="3"/>
  <c r="C61" i="3"/>
  <c r="C60" i="3"/>
  <c r="C59" i="3"/>
  <c r="E51" i="3"/>
  <c r="C51" i="3"/>
  <c r="C48" i="3"/>
  <c r="C50" i="3"/>
  <c r="E49" i="3"/>
  <c r="C49" i="3"/>
  <c r="E47" i="3"/>
  <c r="C47" i="3"/>
  <c r="E46" i="3"/>
  <c r="C46" i="3"/>
  <c r="E56" i="3"/>
  <c r="C56" i="3"/>
  <c r="C55" i="3"/>
  <c r="E54" i="3"/>
  <c r="C54" i="3"/>
  <c r="E43" i="3"/>
  <c r="C43" i="3"/>
  <c r="E42" i="3"/>
  <c r="C42" i="3"/>
  <c r="C41" i="3"/>
  <c r="C40" i="3"/>
  <c r="E37" i="3"/>
  <c r="C37" i="3"/>
  <c r="C36" i="3"/>
  <c r="C35" i="3"/>
  <c r="F112" i="3" l="1"/>
  <c r="F127" i="3"/>
  <c r="F121" i="3"/>
  <c r="C112" i="3"/>
  <c r="E75" i="3"/>
  <c r="F75" i="3"/>
  <c r="F91" i="3"/>
  <c r="C127" i="3"/>
  <c r="C138" i="3"/>
  <c r="C121" i="3"/>
  <c r="C133" i="3"/>
  <c r="C91" i="3"/>
</calcChain>
</file>

<file path=xl/sharedStrings.xml><?xml version="1.0" encoding="utf-8"?>
<sst xmlns="http://schemas.openxmlformats.org/spreadsheetml/2006/main" count="121" uniqueCount="112">
  <si>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</si>
  <si>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</si>
  <si>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</si>
  <si>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</si>
  <si>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</si>
  <si>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</si>
  <si>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</si>
  <si>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</si>
  <si>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</si>
  <si>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</si>
  <si>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</si>
  <si>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</si>
  <si>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</si>
  <si>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</si>
  <si>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</si>
  <si>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</si>
  <si>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</si>
  <si>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</si>
  <si>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</si>
  <si>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</si>
  <si>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</si>
  <si>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</si>
  <si>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</si>
  <si>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</si>
  <si>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</si>
  <si>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SOCIO-ECONOMIC BACKGROUND</t>
  </si>
  <si>
    <t>Quintile 2</t>
  </si>
  <si>
    <t>Quintile 3</t>
  </si>
  <si>
    <t>Quintile 4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</si>
  <si>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</si>
  <si>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</si>
  <si>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</si>
  <si>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</si>
  <si>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</si>
  <si>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</si>
  <si>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</si>
  <si>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Other disability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</si>
  <si>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</si>
  <si>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</si>
  <si>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</si>
  <si>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</si>
  <si>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</si>
  <si>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</si>
  <si>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Hindu</t>
  </si>
  <si>
    <t>Jewish</t>
  </si>
  <si>
    <t>Muslim</t>
  </si>
  <si>
    <t>Sikh</t>
  </si>
  <si>
    <t>Other religion</t>
  </si>
  <si>
    <t>ETHNICITY</t>
  </si>
  <si>
    <t>White (not specified)</t>
  </si>
  <si>
    <t>Irish</t>
  </si>
  <si>
    <t>Asian (not specified)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</si>
  <si>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</si>
  <si>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</si>
  <si>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</si>
  <si>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</si>
  <si>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</si>
  <si>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</si>
  <si>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</si>
  <si>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</si>
  <si>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</si>
  <si>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</si>
  <si>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</si>
  <si>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</si>
  <si>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</si>
  <si>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</si>
  <si>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</si>
  <si>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</si>
  <si>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Prefer not to say or Not applicable</t>
  </si>
  <si>
    <t>Quintile 1 (lowest participation rate in HE)</t>
  </si>
  <si>
    <t>Quintile 5 (highest participation rate in HE)</t>
  </si>
  <si>
    <t>"Prefer not to say" includes people who do not have an appropriate postcode eg from outside the UK.</t>
  </si>
  <si>
    <t>No disability</t>
  </si>
  <si>
    <t>Two or more disabilities</t>
  </si>
  <si>
    <t>Total in the Asian/Asian British/Asian English/Asian Scottish/Asian Welsh group</t>
  </si>
  <si>
    <t>Other Asian background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</si>
  <si>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</si>
  <si>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</si>
  <si>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</si>
  <si>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</si>
  <si>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</si>
  <si>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</si>
  <si>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</si>
  <si>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</si>
  <si>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</si>
  <si>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Mixed (not specified), Other Mixed background</t>
  </si>
  <si>
    <t>Other ethnicity (not specified), Other ethnic background</t>
  </si>
  <si>
    <t>https://www.officeforstudents.org.uk/data-and-analysis/young-participation-by-area/</t>
  </si>
  <si>
    <t>% of applicants</t>
  </si>
  <si>
    <t>% of accepted</t>
  </si>
  <si>
    <t>% success applicants to accepted</t>
  </si>
  <si>
    <t>55 and over</t>
  </si>
  <si>
    <t>50-54 years</t>
  </si>
  <si>
    <t>Deaf/hearing impairment</t>
  </si>
  <si>
    <t>Black (not specified)</t>
  </si>
  <si>
    <t>Other Black background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</si>
  <si>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</si>
  <si>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</si>
  <si>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</si>
  <si>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</si>
  <si>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To monitor the socio-economic background of applicants we ask you for your home UK postcode when you were age 17.</t>
  </si>
  <si>
    <t>We compare this with the POLAR data produced by the Office for Students about the participation of young people in</t>
  </si>
  <si>
    <t>higher education. Please see the Office for Students website if you need more information about POLAR.</t>
  </si>
  <si>
    <t>All Applicants</t>
  </si>
  <si>
    <t>All Acceptances</t>
  </si>
  <si>
    <t>Blind/partially sighted</t>
  </si>
  <si>
    <t>Disabled (not specified)</t>
  </si>
  <si>
    <t>Equal Opportunities data - 2020 Entry</t>
  </si>
  <si>
    <t>The National Health Service (NHS) provided the funding for most of the places for the 2020 entry for clinical psychology</t>
  </si>
  <si>
    <t>Baha'i, Jain, Buddhist</t>
  </si>
  <si>
    <t>Religion (not specified)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</si>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</sst>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19" applyNumberFormat="0" applyFill="0" applyAlignment="0" applyProtection="0"/>
  </cellStyleXfs>
  <cellXfs count="52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0" fontId="7" fillId="0" borderId="0" xfId="0" applyFont="1"/>
    <xf numFmtId="9" fontId="3" fillId="0" borderId="1" xfId="1" applyBorder="1" applyAlignment="1" applyProtection="1">
      <alignment horizontal="right" vertical="top" wrapText="1"/>
      <protection locked="0"/>
    </xf>
    <xf numFmtId="9" fontId="3" fillId="0" borderId="1" xfId="1" applyBorder="1" applyAlignment="1" applyProtection="1">
      <alignment horizontal="right"/>
    </xf>
    <xf numFmtId="9" fontId="3" fillId="0" borderId="1" xfId="1" applyBorder="1" applyAlignment="1" applyProtection="1">
      <alignment horizontal="right"/>
      <protection locked="0"/>
    </xf>
    <xf numFmtId="9" fontId="3" fillId="0" borderId="1" xfId="1" applyBorder="1" applyProtection="1"/>
    <xf numFmtId="9" fontId="3" fillId="0" borderId="4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 vertical="center"/>
    </xf>
    <xf numFmtId="9" fontId="3" fillId="0" borderId="4" xfId="1" applyBorder="1" applyAlignment="1" applyProtection="1">
      <alignment horizontal="right"/>
    </xf>
    <xf numFmtId="9" fontId="3" fillId="0" borderId="6" xfId="1" applyBorder="1" applyAlignment="1" applyProtection="1">
      <alignment horizontal="right" vertical="center"/>
    </xf>
    <xf numFmtId="9" fontId="3" fillId="0" borderId="1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/>
    </xf>
    <xf numFmtId="9" fontId="3" fillId="0" borderId="6" xfId="1" applyBorder="1" applyAlignment="1" applyProtection="1">
      <alignment horizontal="right"/>
    </xf>
    <xf numFmtId="9" fontId="3" fillId="0" borderId="2" xfId="1" applyBorder="1" applyAlignment="1" applyProtection="1">
      <alignment horizontal="right" vertical="top" wrapText="1"/>
      <protection locked="0"/>
    </xf>
    <xf numFmtId="9" fontId="3" fillId="0" borderId="2" xfId="1" applyBorder="1" applyAlignment="1" applyProtection="1">
      <alignment horizontal="right"/>
    </xf>
    <xf numFmtId="9" fontId="3" fillId="0" borderId="2" xfId="1" applyBorder="1" applyAlignment="1" applyProtection="1">
      <alignment horizontal="right"/>
      <protection locked="0"/>
    </xf>
    <xf numFmtId="9" fontId="3" fillId="0" borderId="2" xfId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" fontId="5" fillId="0" borderId="11" xfId="5" applyNumberFormat="1" applyBorder="1" applyAlignment="1" applyProtection="1">
      <alignment horizontal="left" vertical="top"/>
    </xf>
    <xf numFmtId="0" fontId="5" fillId="0" borderId="10" xfId="7"/>
    <xf numFmtId="9" fontId="5" fillId="0" borderId="10" xfId="7" applyNumberFormat="1" applyAlignment="1" applyProtection="1">
      <alignment horizontal="right"/>
    </xf>
    <xf numFmtId="0" fontId="0" fillId="0" borderId="3" xfId="0" applyBorder="1"/>
    <xf numFmtId="0" fontId="5" fillId="0" borderId="12" xfId="5" applyBorder="1"/>
    <xf numFmtId="0" fontId="5" fillId="0" borderId="13" xfId="6" applyBorder="1" applyAlignment="1">
      <alignment wrapText="1"/>
    </xf>
    <xf numFmtId="0" fontId="0" fillId="0" borderId="2" xfId="0" applyBorder="1" applyAlignment="1">
      <alignment wrapText="1"/>
    </xf>
    <xf numFmtId="9" fontId="3" fillId="0" borderId="14" xfId="1" applyBorder="1" applyAlignment="1" applyProtection="1">
      <alignment horizontal="right" vertical="center"/>
    </xf>
    <xf numFmtId="9" fontId="3" fillId="0" borderId="15" xfId="1" applyBorder="1" applyAlignment="1" applyProtection="1">
      <alignment horizontal="right" vertical="center"/>
    </xf>
    <xf numFmtId="9" fontId="3" fillId="0" borderId="16" xfId="1" applyBorder="1" applyAlignment="1" applyProtection="1">
      <alignment horizontal="right" vertical="center"/>
    </xf>
    <xf numFmtId="9" fontId="3" fillId="0" borderId="2" xfId="1" applyBorder="1" applyAlignment="1" applyProtection="1">
      <alignment horizontal="right" vertical="center"/>
    </xf>
    <xf numFmtId="9" fontId="3" fillId="0" borderId="14" xfId="1" applyBorder="1" applyAlignment="1" applyProtection="1">
      <alignment horizontal="right"/>
    </xf>
    <xf numFmtId="9" fontId="3" fillId="0" borderId="15" xfId="1" applyBorder="1" applyAlignment="1" applyProtection="1">
      <alignment horizontal="right"/>
    </xf>
    <xf numFmtId="9" fontId="5" fillId="0" borderId="17" xfId="7" applyNumberFormat="1" applyBorder="1" applyAlignment="1" applyProtection="1">
      <alignment horizontal="right"/>
    </xf>
    <xf numFmtId="9" fontId="3" fillId="0" borderId="16" xfId="1" applyBorder="1" applyAlignment="1" applyProtection="1">
      <alignment horizontal="right"/>
    </xf>
    <xf numFmtId="0" fontId="5" fillId="0" borderId="18" xfId="6" applyBorder="1" applyAlignment="1">
      <alignment wrapText="1"/>
    </xf>
    <xf numFmtId="0" fontId="5" fillId="0" borderId="4" xfId="7" applyBorder="1"/>
    <xf numFmtId="9" fontId="5" fillId="0" borderId="4" xfId="7" applyNumberFormat="1" applyBorder="1" applyAlignment="1" applyProtection="1">
      <alignment horizontal="right"/>
    </xf>
    <xf numFmtId="9" fontId="5" fillId="0" borderId="14" xfId="7" applyNumberFormat="1" applyBorder="1" applyAlignment="1" applyProtection="1">
      <alignment horizontal="right"/>
    </xf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5" fillId="0" borderId="10" xfId="7" applyFill="1"/>
    <xf numFmtId="0" fontId="5" fillId="0" borderId="4" xfId="7" applyFill="1" applyBorder="1"/>
    <xf numFmtId="0" fontId="8" fillId="0" borderId="19" xfId="8" applyFill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2"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20" displayName="Equalopps2020" ref="A18:F138" headerRowCount="0" totalsRowShown="0" headerRowDxfId="11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pplications/funding" TargetMode="External"/><Relationship Id="rId1" Type="http://schemas.openxmlformats.org/officeDocument/2006/relationships/hyperlink" Target="https://www.officeforstudents.org.uk/data-and-analysis/young-participation-by-area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tabSelected="1" zoomScaleNormal="100" workbookViewId="0">
      <selection activeCell="A7" sqref="A7"/>
    </sheetView>
  </sheetViews>
  <sheetFormatPr defaultRowHeight="15.75" x14ac:dyDescent="0.25"/>
  <cols>
    <col min="1" max="1" width="49.375" customWidth="1"/>
    <col min="2" max="6" width="10.875" customWidth="1"/>
  </cols>
  <sheetData>
    <row r="1" spans="1:6" ht="25.5" customHeight="1" thickBot="1" x14ac:dyDescent="0.35">
      <c r="A1" s="51" t="s">
        <v>62</v>
      </c>
      <c r="B1" s="51"/>
      <c r="C1" s="51"/>
      <c r="D1" s="51"/>
      <c r="E1" s="51"/>
      <c r="F1" s="51"/>
    </row>
    <row r="2" spans="1:6" ht="25.5" customHeight="1" thickTop="1" thickBot="1" x14ac:dyDescent="0.35">
      <c r="A2" s="6" t="s">
        <v>107</v>
      </c>
      <c r="B2" s="6"/>
      <c r="C2" s="6"/>
      <c r="D2" s="6"/>
      <c r="E2" s="6"/>
      <c r="F2" s="6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8" t="s">
        <v>108</v>
      </c>
      <c r="B4" s="1"/>
      <c r="C4" s="1"/>
      <c r="D4" s="1"/>
      <c r="E4" s="1"/>
      <c r="F4" s="1"/>
    </row>
    <row r="5" spans="1:6" x14ac:dyDescent="0.25">
      <c r="A5" s="8" t="s">
        <v>96</v>
      </c>
      <c r="B5" s="1"/>
      <c r="C5" s="1"/>
      <c r="D5" s="1"/>
      <c r="E5" s="1"/>
      <c r="F5" s="1"/>
    </row>
    <row r="6" spans="1:6" x14ac:dyDescent="0.25">
      <c r="A6" s="2" t="s">
        <v>111</v>
      </c>
      <c r="B6" s="1"/>
      <c r="C6" s="1"/>
      <c r="D6" s="1"/>
      <c r="E6" s="1"/>
      <c r="F6" s="1"/>
    </row>
    <row r="7" spans="1:6" s="1" customFormat="1" x14ac:dyDescent="0.25">
      <c r="A7"/>
    </row>
    <row r="8" spans="1:6" x14ac:dyDescent="0.25">
      <c r="A8" s="8" t="s">
        <v>97</v>
      </c>
      <c r="B8" s="1"/>
      <c r="C8" s="1"/>
      <c r="D8" s="1"/>
      <c r="E8" s="1"/>
      <c r="F8" s="1"/>
    </row>
    <row r="9" spans="1:6" x14ac:dyDescent="0.25">
      <c r="A9" s="8" t="s">
        <v>98</v>
      </c>
      <c r="B9" s="1"/>
      <c r="C9" s="1"/>
      <c r="D9" s="1"/>
      <c r="E9" s="1"/>
      <c r="F9" s="1"/>
    </row>
    <row r="10" spans="1:6" x14ac:dyDescent="0.25">
      <c r="A10" s="8" t="s">
        <v>99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100</v>
      </c>
      <c r="B12" s="1"/>
      <c r="C12" s="1"/>
      <c r="D12" s="1"/>
      <c r="E12" s="1"/>
      <c r="F12" s="1"/>
    </row>
    <row r="13" spans="1:6" x14ac:dyDescent="0.25">
      <c r="A13" t="s">
        <v>101</v>
      </c>
      <c r="B13" s="1"/>
      <c r="C13" s="1"/>
      <c r="D13" s="1"/>
      <c r="E13" s="1"/>
      <c r="F13" s="1"/>
    </row>
    <row r="14" spans="1:6" x14ac:dyDescent="0.25">
      <c r="A14" t="s">
        <v>102</v>
      </c>
      <c r="B14" s="3"/>
      <c r="C14" s="4"/>
      <c r="D14" s="5"/>
      <c r="E14" s="4"/>
      <c r="F14" s="4"/>
    </row>
    <row r="15" spans="1:6" x14ac:dyDescent="0.25">
      <c r="A15" s="7" t="s">
        <v>87</v>
      </c>
      <c r="B15" s="3"/>
      <c r="C15" s="4"/>
      <c r="D15" s="5"/>
      <c r="E15" s="4"/>
      <c r="F15" s="4"/>
    </row>
    <row r="16" spans="1:6" x14ac:dyDescent="0.25">
      <c r="A16" t="s">
        <v>71</v>
      </c>
      <c r="B16" s="3"/>
      <c r="C16" s="4"/>
      <c r="D16" s="5"/>
      <c r="E16" s="4"/>
      <c r="F16" s="4"/>
    </row>
    <row r="17" spans="1:6" x14ac:dyDescent="0.25">
      <c r="A17" s="1"/>
      <c r="B17" s="1"/>
      <c r="C17" s="1"/>
      <c r="D17" s="1"/>
      <c r="E17" s="1"/>
      <c r="F17" s="1"/>
    </row>
    <row r="18" spans="1:6" ht="16.5" thickBot="1" x14ac:dyDescent="0.3">
      <c r="A18" s="29"/>
      <c r="B18" s="26" t="s">
        <v>103</v>
      </c>
      <c r="C18" s="26"/>
      <c r="D18" s="26" t="s">
        <v>104</v>
      </c>
      <c r="E18" s="26"/>
      <c r="F18" s="26"/>
    </row>
    <row r="19" spans="1:6" ht="47.25" x14ac:dyDescent="0.25">
      <c r="A19" s="29"/>
      <c r="B19" s="25" t="s">
        <v>0</v>
      </c>
      <c r="C19" s="25" t="s">
        <v>88</v>
      </c>
      <c r="D19" s="25" t="s">
        <v>0</v>
      </c>
      <c r="E19" s="25" t="s">
        <v>89</v>
      </c>
      <c r="F19" s="32" t="s">
        <v>90</v>
      </c>
    </row>
    <row r="20" spans="1:6" x14ac:dyDescent="0.25">
      <c r="A20" s="29"/>
      <c r="B20" s="24"/>
      <c r="C20" s="20"/>
      <c r="D20" s="24"/>
      <c r="E20" s="9"/>
      <c r="F20" s="20"/>
    </row>
    <row r="21" spans="1:6" ht="16.5" thickBot="1" x14ac:dyDescent="0.3">
      <c r="A21" s="30" t="s">
        <v>1</v>
      </c>
      <c r="B21" s="24">
        <v>4099</v>
      </c>
      <c r="C21" s="21">
        <v>1</v>
      </c>
      <c r="D21" s="45">
        <v>762</v>
      </c>
      <c r="E21" s="10">
        <v>1</v>
      </c>
      <c r="F21" s="21">
        <f>(D21/B21)</f>
        <v>0.18589899975603805</v>
      </c>
    </row>
    <row r="22" spans="1:6" x14ac:dyDescent="0.25">
      <c r="A22" s="29"/>
      <c r="B22" s="24"/>
      <c r="C22" s="21"/>
      <c r="D22" s="45"/>
      <c r="E22" s="10"/>
      <c r="F22" s="21"/>
    </row>
    <row r="23" spans="1:6" ht="16.5" thickBot="1" x14ac:dyDescent="0.3">
      <c r="A23" s="30" t="s">
        <v>15</v>
      </c>
      <c r="B23" s="24"/>
      <c r="C23" s="22"/>
      <c r="D23" s="45"/>
      <c r="E23" s="11"/>
      <c r="F23" s="22"/>
    </row>
    <row r="24" spans="1:6" x14ac:dyDescent="0.25">
      <c r="A24" s="29" t="s">
        <v>16</v>
      </c>
      <c r="B24" s="24">
        <v>996</v>
      </c>
      <c r="C24" s="21">
        <f>(B24/B21)</f>
        <v>0.24298609416930958</v>
      </c>
      <c r="D24" s="45">
        <v>141</v>
      </c>
      <c r="E24" s="10">
        <f>(D24/D21)</f>
        <v>0.18503937007874016</v>
      </c>
      <c r="F24" s="21">
        <f>IF(B24=0,0,(D24/B24))</f>
        <v>0.14156626506024098</v>
      </c>
    </row>
    <row r="25" spans="1:6" x14ac:dyDescent="0.25">
      <c r="A25" s="29" t="s">
        <v>3</v>
      </c>
      <c r="B25" s="24">
        <v>11</v>
      </c>
      <c r="C25" s="21">
        <f>(B25/B21)</f>
        <v>2.6835813613076361E-3</v>
      </c>
      <c r="D25" s="46">
        <v>471</v>
      </c>
      <c r="E25" s="13">
        <f>(D25/D21)</f>
        <v>0.61811023622047245</v>
      </c>
      <c r="F25" s="33">
        <f>IF(B26=0,0,(D25/SUM(B25:B26)))</f>
        <v>0.22579098753595397</v>
      </c>
    </row>
    <row r="26" spans="1:6" x14ac:dyDescent="0.25">
      <c r="A26" s="29" t="s">
        <v>17</v>
      </c>
      <c r="B26" s="24">
        <v>2075</v>
      </c>
      <c r="C26" s="21">
        <f>(B26/B21)</f>
        <v>0.50622102951939496</v>
      </c>
      <c r="D26" s="47"/>
      <c r="E26" s="14"/>
      <c r="F26" s="34"/>
    </row>
    <row r="27" spans="1:6" x14ac:dyDescent="0.25">
      <c r="A27" s="29" t="s">
        <v>18</v>
      </c>
      <c r="B27" s="24">
        <v>590</v>
      </c>
      <c r="C27" s="21">
        <f>(B27/B21)</f>
        <v>0.1439375457428641</v>
      </c>
      <c r="D27" s="45">
        <v>106</v>
      </c>
      <c r="E27" s="10">
        <f>(D27/D21)</f>
        <v>0.13910761154855644</v>
      </c>
      <c r="F27" s="21">
        <f>IF(B27=0,0,(D27/B27))</f>
        <v>0.17966101694915254</v>
      </c>
    </row>
    <row r="28" spans="1:6" x14ac:dyDescent="0.25">
      <c r="A28" s="29" t="s">
        <v>19</v>
      </c>
      <c r="B28" s="24">
        <v>234</v>
      </c>
      <c r="C28" s="21">
        <f>(B28/B21)</f>
        <v>5.7087094413271533E-2</v>
      </c>
      <c r="D28" s="45">
        <v>29</v>
      </c>
      <c r="E28" s="10">
        <f>(D28/D21)</f>
        <v>3.805774278215223E-2</v>
      </c>
      <c r="F28" s="21">
        <f>IF(B28=0,0,(D28/B28))</f>
        <v>0.12393162393162394</v>
      </c>
    </row>
    <row r="29" spans="1:6" x14ac:dyDescent="0.25">
      <c r="A29" s="29" t="s">
        <v>20</v>
      </c>
      <c r="B29" s="24">
        <v>93</v>
      </c>
      <c r="C29" s="21">
        <f>(B29/B21)</f>
        <v>2.2688460600146378E-2</v>
      </c>
      <c r="D29" s="46">
        <v>15</v>
      </c>
      <c r="E29" s="15">
        <f>(D29/D21)</f>
        <v>1.968503937007874E-2</v>
      </c>
      <c r="F29" s="35">
        <f>IF(B29=0,0,(D29/SUM(B29:B31)))</f>
        <v>8.1521739130434784E-2</v>
      </c>
    </row>
    <row r="30" spans="1:6" x14ac:dyDescent="0.25">
      <c r="A30" s="29" t="s">
        <v>21</v>
      </c>
      <c r="B30" s="24">
        <v>70</v>
      </c>
      <c r="C30" s="21">
        <f>(B30/B21)</f>
        <v>1.7077335935594046E-2</v>
      </c>
      <c r="D30" s="48"/>
      <c r="E30" s="16"/>
      <c r="F30" s="35"/>
    </row>
    <row r="31" spans="1:6" x14ac:dyDescent="0.25">
      <c r="A31" s="29" t="s">
        <v>92</v>
      </c>
      <c r="B31" s="24">
        <v>21</v>
      </c>
      <c r="C31" s="21">
        <f>(B31/B21)</f>
        <v>5.1232007806782144E-3</v>
      </c>
      <c r="D31" s="47"/>
      <c r="E31" s="14"/>
      <c r="F31" s="34"/>
    </row>
    <row r="32" spans="1:6" x14ac:dyDescent="0.25">
      <c r="A32" s="29" t="s">
        <v>91</v>
      </c>
      <c r="B32" s="24">
        <v>9</v>
      </c>
      <c r="C32" s="21">
        <f>(B32/B21)</f>
        <v>2.1956574774335204E-3</v>
      </c>
      <c r="D32" s="45">
        <v>0</v>
      </c>
      <c r="E32" s="10">
        <f>(D32/D21)</f>
        <v>0</v>
      </c>
      <c r="F32" s="21">
        <f>IF(B32=0,0,(D32/B32))</f>
        <v>0</v>
      </c>
    </row>
    <row r="33" spans="1:6" x14ac:dyDescent="0.25">
      <c r="A33" s="29"/>
      <c r="B33" s="24"/>
      <c r="C33" s="21"/>
      <c r="D33" s="45"/>
      <c r="E33" s="10"/>
      <c r="F33" s="21"/>
    </row>
    <row r="34" spans="1:6" ht="16.5" thickBot="1" x14ac:dyDescent="0.3">
      <c r="A34" s="30" t="s">
        <v>2</v>
      </c>
      <c r="B34" s="24"/>
      <c r="C34" s="21"/>
      <c r="D34" s="45"/>
      <c r="E34" s="10"/>
      <c r="F34" s="21"/>
    </row>
    <row r="35" spans="1:6" x14ac:dyDescent="0.25">
      <c r="A35" s="29" t="s">
        <v>3</v>
      </c>
      <c r="B35" s="24">
        <v>27</v>
      </c>
      <c r="C35" s="21">
        <f>(B35/B21)</f>
        <v>6.5869724323005608E-3</v>
      </c>
      <c r="D35" s="45">
        <v>6</v>
      </c>
      <c r="E35" s="13">
        <f>(D35/D21)</f>
        <v>7.874015748031496E-3</v>
      </c>
      <c r="F35" s="33">
        <f>IF(B35=0,0,(D35/B35))</f>
        <v>0.22222222222222221</v>
      </c>
    </row>
    <row r="36" spans="1:6" x14ac:dyDescent="0.25">
      <c r="A36" s="29" t="s">
        <v>4</v>
      </c>
      <c r="B36" s="24">
        <v>3393</v>
      </c>
      <c r="C36" s="21">
        <f>(B36/B21)</f>
        <v>0.82776286899243723</v>
      </c>
      <c r="D36" s="47">
        <v>636</v>
      </c>
      <c r="E36" s="13">
        <f>(D36/D21)</f>
        <v>0.83464566929133854</v>
      </c>
      <c r="F36" s="33">
        <f>IF(B36=0,0,(D36/B36))</f>
        <v>0.18744473916887711</v>
      </c>
    </row>
    <row r="37" spans="1:6" x14ac:dyDescent="0.25">
      <c r="A37" s="29" t="s">
        <v>5</v>
      </c>
      <c r="B37" s="24">
        <v>679</v>
      </c>
      <c r="C37" s="21">
        <f>(B37/B21)</f>
        <v>0.16565015857526225</v>
      </c>
      <c r="D37" s="45">
        <v>120</v>
      </c>
      <c r="E37" s="10">
        <f>(D37/D21)</f>
        <v>0.15748031496062992</v>
      </c>
      <c r="F37" s="21">
        <f>IF(B37=0,0,(D37/B37))</f>
        <v>0.17673048600883653</v>
      </c>
    </row>
    <row r="38" spans="1:6" x14ac:dyDescent="0.25">
      <c r="A38" s="29"/>
      <c r="B38" s="24"/>
      <c r="C38" s="21"/>
      <c r="D38" s="45"/>
      <c r="E38" s="10"/>
      <c r="F38" s="21"/>
    </row>
    <row r="39" spans="1:6" ht="16.5" thickBot="1" x14ac:dyDescent="0.3">
      <c r="A39" s="30" t="s">
        <v>6</v>
      </c>
      <c r="B39" s="24"/>
      <c r="C39" s="21"/>
      <c r="D39" s="45"/>
      <c r="E39" s="10"/>
      <c r="F39" s="21"/>
    </row>
    <row r="40" spans="1:6" x14ac:dyDescent="0.25">
      <c r="A40" s="29" t="s">
        <v>3</v>
      </c>
      <c r="B40" s="24">
        <v>58</v>
      </c>
      <c r="C40" s="21">
        <f>(B40/B21)</f>
        <v>1.4149792632349353E-2</v>
      </c>
      <c r="D40" s="46">
        <v>14</v>
      </c>
      <c r="E40" s="13">
        <f>(D40/D21)</f>
        <v>1.8372703412073491E-2</v>
      </c>
      <c r="F40" s="33">
        <f>IF(B40=0,0,(D40/SUM(B40:B41)))</f>
        <v>0.11475409836065574</v>
      </c>
    </row>
    <row r="41" spans="1:6" x14ac:dyDescent="0.25">
      <c r="A41" s="29" t="s">
        <v>64</v>
      </c>
      <c r="B41" s="24">
        <v>64</v>
      </c>
      <c r="C41" s="21">
        <f>(B41/B21)</f>
        <v>1.56135642839717E-2</v>
      </c>
      <c r="D41" s="47"/>
      <c r="E41" s="14"/>
      <c r="F41" s="34"/>
    </row>
    <row r="42" spans="1:6" x14ac:dyDescent="0.25">
      <c r="A42" s="29" t="s">
        <v>7</v>
      </c>
      <c r="B42" s="24">
        <v>1303</v>
      </c>
      <c r="C42" s="21">
        <f>(B42/B21)</f>
        <v>0.31788241034398634</v>
      </c>
      <c r="D42" s="45">
        <v>278</v>
      </c>
      <c r="E42" s="10">
        <f>(D42/D21)</f>
        <v>0.3648293963254593</v>
      </c>
      <c r="F42" s="21">
        <f>IF(B42=0,0,(D42/B42))</f>
        <v>0.21335379892555642</v>
      </c>
    </row>
    <row r="43" spans="1:6" x14ac:dyDescent="0.25">
      <c r="A43" s="29" t="s">
        <v>8</v>
      </c>
      <c r="B43" s="24">
        <v>2674</v>
      </c>
      <c r="C43" s="21">
        <f>(B43/B21)</f>
        <v>0.65235423273969262</v>
      </c>
      <c r="D43" s="45">
        <v>470</v>
      </c>
      <c r="E43" s="10">
        <f>(D43/D21)</f>
        <v>0.61679790026246717</v>
      </c>
      <c r="F43" s="21">
        <f>IF(B43=0,0,(D43/B43))</f>
        <v>0.17576664173522813</v>
      </c>
    </row>
    <row r="44" spans="1:6" x14ac:dyDescent="0.25">
      <c r="A44" s="29"/>
      <c r="B44" s="24"/>
      <c r="C44" s="23"/>
      <c r="D44" s="45"/>
      <c r="E44" s="12"/>
      <c r="F44" s="21"/>
    </row>
    <row r="45" spans="1:6" ht="16.5" thickBot="1" x14ac:dyDescent="0.3">
      <c r="A45" s="30" t="s">
        <v>10</v>
      </c>
      <c r="B45" s="24"/>
      <c r="C45" s="21"/>
      <c r="D45" s="45"/>
      <c r="E45" s="10"/>
      <c r="F45" s="21"/>
    </row>
    <row r="46" spans="1:6" x14ac:dyDescent="0.25">
      <c r="A46" s="29" t="s">
        <v>3</v>
      </c>
      <c r="B46" s="24">
        <v>208</v>
      </c>
      <c r="C46" s="21">
        <f>(B46/B21)</f>
        <v>5.0744083922908023E-2</v>
      </c>
      <c r="D46" s="45">
        <v>54</v>
      </c>
      <c r="E46" s="10">
        <f>(D46/D21)</f>
        <v>7.0866141732283464E-2</v>
      </c>
      <c r="F46" s="21">
        <f t="shared" ref="F46:F51" si="0">IF(B46=0,0,(D46/B46))</f>
        <v>0.25961538461538464</v>
      </c>
    </row>
    <row r="47" spans="1:6" x14ac:dyDescent="0.25">
      <c r="A47" s="29" t="s">
        <v>11</v>
      </c>
      <c r="B47" s="24">
        <v>263</v>
      </c>
      <c r="C47" s="21">
        <f>(B47/B21)</f>
        <v>6.41619907294462E-2</v>
      </c>
      <c r="D47" s="46">
        <v>62</v>
      </c>
      <c r="E47" s="15">
        <f>(D47/D21)</f>
        <v>8.1364829396325458E-2</v>
      </c>
      <c r="F47" s="37">
        <f>IF(B47=0,0,(D47/SUM(B47:B48)))</f>
        <v>0.21754385964912282</v>
      </c>
    </row>
    <row r="48" spans="1:6" x14ac:dyDescent="0.25">
      <c r="A48" s="29" t="s">
        <v>63</v>
      </c>
      <c r="B48" s="24">
        <v>22</v>
      </c>
      <c r="C48" s="21">
        <f>(B48/B21)</f>
        <v>5.3671627226152723E-3</v>
      </c>
      <c r="D48" s="47"/>
      <c r="E48" s="14"/>
      <c r="F48" s="34"/>
    </row>
    <row r="49" spans="1:6" x14ac:dyDescent="0.25">
      <c r="A49" s="29" t="s">
        <v>12</v>
      </c>
      <c r="B49" s="24">
        <v>89</v>
      </c>
      <c r="C49" s="21">
        <f>(B49/B21)</f>
        <v>2.1712612832398146E-2</v>
      </c>
      <c r="D49" s="45">
        <v>21</v>
      </c>
      <c r="E49" s="10">
        <f>(D49/D21)</f>
        <v>2.7559055118110236E-2</v>
      </c>
      <c r="F49" s="21">
        <f t="shared" si="0"/>
        <v>0.23595505617977527</v>
      </c>
    </row>
    <row r="50" spans="1:6" x14ac:dyDescent="0.25">
      <c r="A50" s="29" t="s">
        <v>13</v>
      </c>
      <c r="B50" s="24">
        <v>68</v>
      </c>
      <c r="C50" s="21">
        <f>(B50/B21)</f>
        <v>1.6589412051719932E-2</v>
      </c>
      <c r="D50" s="45">
        <v>14</v>
      </c>
      <c r="E50" s="17">
        <f>(D50/D21)</f>
        <v>1.8372703412073491E-2</v>
      </c>
      <c r="F50" s="36">
        <f t="shared" si="0"/>
        <v>0.20588235294117646</v>
      </c>
    </row>
    <row r="51" spans="1:6" x14ac:dyDescent="0.25">
      <c r="A51" s="29" t="s">
        <v>14</v>
      </c>
      <c r="B51" s="24">
        <v>3449</v>
      </c>
      <c r="C51" s="21">
        <f>(B51/B21)</f>
        <v>0.84142473774091242</v>
      </c>
      <c r="D51" s="45">
        <v>611</v>
      </c>
      <c r="E51" s="10">
        <f>(D51/D21)</f>
        <v>0.80183727034120733</v>
      </c>
      <c r="F51" s="21">
        <f t="shared" si="0"/>
        <v>0.17715279791243838</v>
      </c>
    </row>
    <row r="52" spans="1:6" x14ac:dyDescent="0.25">
      <c r="A52" s="29"/>
      <c r="B52" s="24"/>
      <c r="C52" s="21"/>
      <c r="D52" s="45"/>
      <c r="E52" s="10"/>
      <c r="F52" s="21"/>
    </row>
    <row r="53" spans="1:6" ht="16.5" thickBot="1" x14ac:dyDescent="0.3">
      <c r="A53" s="30" t="s">
        <v>9</v>
      </c>
      <c r="B53" s="24"/>
      <c r="C53" s="21"/>
      <c r="D53" s="45"/>
      <c r="E53" s="10"/>
      <c r="F53" s="21"/>
    </row>
    <row r="54" spans="1:6" x14ac:dyDescent="0.25">
      <c r="A54" s="29" t="s">
        <v>3</v>
      </c>
      <c r="B54" s="24">
        <v>24</v>
      </c>
      <c r="C54" s="21">
        <f>(B54/B21)</f>
        <v>5.855086606489388E-3</v>
      </c>
      <c r="D54" s="45">
        <v>7</v>
      </c>
      <c r="E54" s="15">
        <f>(D54/D21)</f>
        <v>9.1863517060367453E-3</v>
      </c>
      <c r="F54" s="37">
        <f>IF(B54=0,0,(D54/B54))</f>
        <v>0.29166666666666669</v>
      </c>
    </row>
    <row r="55" spans="1:6" x14ac:dyDescent="0.25">
      <c r="A55" s="29" t="s">
        <v>65</v>
      </c>
      <c r="B55" s="24">
        <v>3652</v>
      </c>
      <c r="C55" s="21">
        <f>(B55/B21)</f>
        <v>0.89094901195413512</v>
      </c>
      <c r="D55" s="47">
        <v>713</v>
      </c>
      <c r="E55" s="15">
        <f>(D55/D21)</f>
        <v>0.93569553805774275</v>
      </c>
      <c r="F55" s="37">
        <f>IF(B55=0,0,(D55/B55))</f>
        <v>0.19523548740416211</v>
      </c>
    </row>
    <row r="56" spans="1:6" x14ac:dyDescent="0.25">
      <c r="A56" s="29" t="s">
        <v>66</v>
      </c>
      <c r="B56" s="24">
        <v>423</v>
      </c>
      <c r="C56" s="21">
        <f>(B56/B21)</f>
        <v>0.10319590143937546</v>
      </c>
      <c r="D56" s="45">
        <v>42</v>
      </c>
      <c r="E56" s="10">
        <f>(D56/D21)</f>
        <v>5.5118110236220472E-2</v>
      </c>
      <c r="F56" s="21">
        <f>IF(B56=0,0,(D56/B56))</f>
        <v>9.9290780141843976E-2</v>
      </c>
    </row>
    <row r="57" spans="1:6" x14ac:dyDescent="0.25">
      <c r="A57" s="29"/>
      <c r="B57" s="24"/>
      <c r="C57" s="21"/>
      <c r="D57" s="45"/>
      <c r="E57" s="10"/>
      <c r="F57" s="21"/>
    </row>
    <row r="58" spans="1:6" ht="16.5" thickBot="1" x14ac:dyDescent="0.3">
      <c r="A58" s="30" t="s">
        <v>22</v>
      </c>
      <c r="B58" s="24"/>
      <c r="C58" s="21"/>
      <c r="D58" s="45"/>
      <c r="E58" s="10"/>
      <c r="F58" s="21"/>
    </row>
    <row r="59" spans="1:6" x14ac:dyDescent="0.25">
      <c r="A59" s="29" t="s">
        <v>3</v>
      </c>
      <c r="B59" s="24">
        <v>9</v>
      </c>
      <c r="C59" s="21">
        <f>(B59/B21)</f>
        <v>2.1956574774335204E-3</v>
      </c>
      <c r="D59" s="46">
        <v>740</v>
      </c>
      <c r="E59" s="13">
        <f>(D59/D21)</f>
        <v>0.97112860892388453</v>
      </c>
      <c r="F59" s="33">
        <f>IF(B59=0,0,(D59/SUM(B59:B60)))</f>
        <v>0.19235768131011177</v>
      </c>
    </row>
    <row r="60" spans="1:6" x14ac:dyDescent="0.25">
      <c r="A60" s="29" t="s">
        <v>23</v>
      </c>
      <c r="B60" s="24">
        <v>3838</v>
      </c>
      <c r="C60" s="21">
        <f>(B60/B21)</f>
        <v>0.93632593315442791</v>
      </c>
      <c r="D60" s="47"/>
      <c r="E60" s="14"/>
      <c r="F60" s="34"/>
    </row>
    <row r="61" spans="1:6" x14ac:dyDescent="0.25">
      <c r="A61" s="29" t="s">
        <v>24</v>
      </c>
      <c r="B61" s="24">
        <v>203</v>
      </c>
      <c r="C61" s="21">
        <f>(B61/B21)</f>
        <v>4.9524274213222738E-2</v>
      </c>
      <c r="D61" s="45">
        <v>22</v>
      </c>
      <c r="E61" s="10">
        <f>(D61/D21)</f>
        <v>2.8871391076115485E-2</v>
      </c>
      <c r="F61" s="21">
        <f>IF(B61=0,0,(D61/B61))</f>
        <v>0.10837438423645321</v>
      </c>
    </row>
    <row r="62" spans="1:6" x14ac:dyDescent="0.25">
      <c r="A62" s="29" t="s">
        <v>67</v>
      </c>
      <c r="B62" s="24">
        <v>49</v>
      </c>
      <c r="C62" s="21">
        <f>(B62/B21)</f>
        <v>1.1954135154915833E-2</v>
      </c>
      <c r="D62" s="45">
        <v>0</v>
      </c>
      <c r="E62" s="10">
        <f>(D62/D21)</f>
        <v>0</v>
      </c>
      <c r="F62" s="21">
        <f>IF(B62=0,0,(D62/B62))</f>
        <v>0</v>
      </c>
    </row>
    <row r="63" spans="1:6" x14ac:dyDescent="0.25">
      <c r="A63" s="29"/>
      <c r="B63" s="24"/>
      <c r="C63" s="22"/>
      <c r="D63" s="45"/>
      <c r="E63" s="11"/>
      <c r="F63" s="21"/>
    </row>
    <row r="64" spans="1:6" ht="16.5" thickBot="1" x14ac:dyDescent="0.3">
      <c r="A64" s="30" t="s">
        <v>25</v>
      </c>
      <c r="B64" s="24"/>
      <c r="C64" s="21"/>
      <c r="D64" s="45"/>
      <c r="E64" s="10"/>
      <c r="F64" s="21"/>
    </row>
    <row r="65" spans="1:6" x14ac:dyDescent="0.25">
      <c r="A65" s="29" t="s">
        <v>68</v>
      </c>
      <c r="B65" s="24">
        <v>799</v>
      </c>
      <c r="C65" s="21">
        <f>(B65/B21)</f>
        <v>0.1949255916077092</v>
      </c>
      <c r="D65" s="45">
        <v>115</v>
      </c>
      <c r="E65" s="10">
        <f>(D65/D21)</f>
        <v>0.15091863517060367</v>
      </c>
      <c r="F65" s="21">
        <f t="shared" ref="F65:F70" si="1">IF(B65=0,0,(D65/B65))</f>
        <v>0.14392991239048811</v>
      </c>
    </row>
    <row r="66" spans="1:6" x14ac:dyDescent="0.25">
      <c r="A66" s="29" t="s">
        <v>69</v>
      </c>
      <c r="B66" s="24">
        <v>362</v>
      </c>
      <c r="C66" s="21">
        <f>(B66/B21)</f>
        <v>8.8314222981214927E-2</v>
      </c>
      <c r="D66" s="45">
        <v>49</v>
      </c>
      <c r="E66" s="10">
        <f>(D66/D21)</f>
        <v>6.4304461942257224E-2</v>
      </c>
      <c r="F66" s="21">
        <f t="shared" si="1"/>
        <v>0.13535911602209943</v>
      </c>
    </row>
    <row r="67" spans="1:6" x14ac:dyDescent="0.25">
      <c r="A67" s="29" t="s">
        <v>26</v>
      </c>
      <c r="B67" s="24">
        <v>479</v>
      </c>
      <c r="C67" s="21">
        <f>(B67/B21)</f>
        <v>0.11685777018785069</v>
      </c>
      <c r="D67" s="45">
        <v>82</v>
      </c>
      <c r="E67" s="10">
        <f>(D67/D21)</f>
        <v>0.10761154855643044</v>
      </c>
      <c r="F67" s="21">
        <f t="shared" si="1"/>
        <v>0.17118997912317327</v>
      </c>
    </row>
    <row r="68" spans="1:6" x14ac:dyDescent="0.25">
      <c r="A68" s="29" t="s">
        <v>27</v>
      </c>
      <c r="B68" s="24">
        <v>631</v>
      </c>
      <c r="C68" s="21">
        <f>(B68/B21)</f>
        <v>0.15393998536228348</v>
      </c>
      <c r="D68" s="45">
        <v>107</v>
      </c>
      <c r="E68" s="10">
        <f>(D68/D21)</f>
        <v>0.14041994750656167</v>
      </c>
      <c r="F68" s="21">
        <f t="shared" si="1"/>
        <v>0.16957210776545167</v>
      </c>
    </row>
    <row r="69" spans="1:6" x14ac:dyDescent="0.25">
      <c r="A69" s="29" t="s">
        <v>28</v>
      </c>
      <c r="B69" s="24">
        <v>796</v>
      </c>
      <c r="C69" s="21">
        <f>(B69/B21)</f>
        <v>0.19419370578189801</v>
      </c>
      <c r="D69" s="45">
        <v>167</v>
      </c>
      <c r="E69" s="10">
        <f>(D69/D21)</f>
        <v>0.21916010498687663</v>
      </c>
      <c r="F69" s="21">
        <f t="shared" si="1"/>
        <v>0.20979899497487436</v>
      </c>
    </row>
    <row r="70" spans="1:6" x14ac:dyDescent="0.25">
      <c r="A70" s="29" t="s">
        <v>70</v>
      </c>
      <c r="B70" s="24">
        <v>1032</v>
      </c>
      <c r="C70" s="21">
        <f>(B70/B21)</f>
        <v>0.25176872407904366</v>
      </c>
      <c r="D70" s="45">
        <v>242</v>
      </c>
      <c r="E70" s="10">
        <f>(D70/D21)</f>
        <v>0.31758530183727035</v>
      </c>
      <c r="F70" s="21">
        <f t="shared" si="1"/>
        <v>0.23449612403100775</v>
      </c>
    </row>
    <row r="71" spans="1:6" x14ac:dyDescent="0.25">
      <c r="A71" s="29"/>
      <c r="B71" s="24"/>
      <c r="C71" s="21"/>
      <c r="D71" s="45"/>
      <c r="E71" s="10"/>
      <c r="F71" s="21"/>
    </row>
    <row r="72" spans="1:6" ht="16.5" thickBot="1" x14ac:dyDescent="0.3">
      <c r="A72" s="30" t="s">
        <v>29</v>
      </c>
      <c r="B72" s="24"/>
      <c r="C72" s="22"/>
      <c r="D72" s="45"/>
      <c r="E72" s="11"/>
      <c r="F72" s="22"/>
    </row>
    <row r="73" spans="1:6" x14ac:dyDescent="0.25">
      <c r="A73" s="29" t="s">
        <v>3</v>
      </c>
      <c r="B73" s="24">
        <v>73</v>
      </c>
      <c r="C73" s="21">
        <f>(B73/B21)</f>
        <v>1.780922176140522E-2</v>
      </c>
      <c r="D73" s="45">
        <v>21</v>
      </c>
      <c r="E73" s="10">
        <f>(D73/D21)</f>
        <v>2.7559055118110236E-2</v>
      </c>
      <c r="F73" s="21">
        <f>IF(B73=0,0,(D73/B73))</f>
        <v>0.28767123287671231</v>
      </c>
    </row>
    <row r="74" spans="1:6" x14ac:dyDescent="0.25">
      <c r="A74" s="29" t="s">
        <v>72</v>
      </c>
      <c r="B74" s="24">
        <v>3512</v>
      </c>
      <c r="C74" s="21">
        <f>(B74/B21)</f>
        <v>0.85679434008294708</v>
      </c>
      <c r="D74" s="45">
        <v>633</v>
      </c>
      <c r="E74" s="10">
        <f>(D74/D21)</f>
        <v>0.8307086614173228</v>
      </c>
      <c r="F74" s="21">
        <f>IF(B74=0,0,(D74/B74))</f>
        <v>0.18023917995444191</v>
      </c>
    </row>
    <row r="75" spans="1:6" ht="16.5" thickBot="1" x14ac:dyDescent="0.3">
      <c r="A75" s="31" t="s">
        <v>30</v>
      </c>
      <c r="B75" s="27">
        <f>SUM(B77:B86)</f>
        <v>514</v>
      </c>
      <c r="C75" s="28">
        <f>(B75/B21)</f>
        <v>0.12539643815564772</v>
      </c>
      <c r="D75" s="49">
        <f>SUM(D77:D86)</f>
        <v>108</v>
      </c>
      <c r="E75" s="28">
        <f>(D75/D21)</f>
        <v>0.14173228346456693</v>
      </c>
      <c r="F75" s="39">
        <f>IF(B75=0,0,(D75/B75))</f>
        <v>0.21011673151750973</v>
      </c>
    </row>
    <row r="76" spans="1:6" x14ac:dyDescent="0.25">
      <c r="A76" s="29"/>
      <c r="B76" s="24"/>
      <c r="C76" s="21"/>
      <c r="D76" s="45"/>
      <c r="E76" s="15"/>
      <c r="F76" s="37"/>
    </row>
    <row r="77" spans="1:6" x14ac:dyDescent="0.25">
      <c r="A77" s="29" t="s">
        <v>106</v>
      </c>
      <c r="B77" s="24">
        <v>10</v>
      </c>
      <c r="C77" s="21">
        <f>(B77/B21)</f>
        <v>2.4396194193705783E-3</v>
      </c>
      <c r="D77" s="46">
        <v>6</v>
      </c>
      <c r="E77" s="13">
        <f>(D77/D21)</f>
        <v>7.874015748031496E-3</v>
      </c>
      <c r="F77" s="33">
        <f>IF(B77=0,0,(D77/SUM(B77:B79)))</f>
        <v>0.19354838709677419</v>
      </c>
    </row>
    <row r="78" spans="1:6" x14ac:dyDescent="0.25">
      <c r="A78" s="29" t="s">
        <v>93</v>
      </c>
      <c r="B78" s="24">
        <v>14</v>
      </c>
      <c r="C78" s="21">
        <f>(B78/B21)</f>
        <v>3.4154671871188093E-3</v>
      </c>
      <c r="D78" s="48"/>
      <c r="E78" s="16"/>
      <c r="F78" s="35"/>
    </row>
    <row r="79" spans="1:6" x14ac:dyDescent="0.25">
      <c r="A79" s="29" t="s">
        <v>35</v>
      </c>
      <c r="B79" s="24">
        <v>7</v>
      </c>
      <c r="C79" s="21">
        <f>(B79/B21)</f>
        <v>1.7077335935594047E-3</v>
      </c>
      <c r="D79" s="47"/>
      <c r="E79" s="16"/>
      <c r="F79" s="35"/>
    </row>
    <row r="80" spans="1:6" x14ac:dyDescent="0.25">
      <c r="A80" s="29" t="s">
        <v>105</v>
      </c>
      <c r="B80" s="24">
        <v>7</v>
      </c>
      <c r="C80" s="21">
        <f>(B80/B21)</f>
        <v>1.7077335935594047E-3</v>
      </c>
      <c r="D80" s="48">
        <v>0</v>
      </c>
      <c r="E80" s="10">
        <f>(D80/D21)</f>
        <v>0</v>
      </c>
      <c r="F80" s="21">
        <f t="shared" ref="F80:F86" si="2">IF(B80=0,0,(D80/B80))</f>
        <v>0</v>
      </c>
    </row>
    <row r="81" spans="1:6" x14ac:dyDescent="0.25">
      <c r="A81" s="29" t="s">
        <v>32</v>
      </c>
      <c r="B81" s="24">
        <v>72</v>
      </c>
      <c r="C81" s="21">
        <f>(B81/B21)</f>
        <v>1.7565259819468163E-2</v>
      </c>
      <c r="D81" s="45">
        <v>11</v>
      </c>
      <c r="E81" s="10">
        <f>(D81/D21)</f>
        <v>1.4435695538057743E-2</v>
      </c>
      <c r="F81" s="21">
        <f t="shared" si="2"/>
        <v>0.15277777777777779</v>
      </c>
    </row>
    <row r="82" spans="1:6" x14ac:dyDescent="0.25">
      <c r="A82" s="29" t="s">
        <v>31</v>
      </c>
      <c r="B82" s="24">
        <v>181</v>
      </c>
      <c r="C82" s="21">
        <f>(B82/B21)</f>
        <v>4.4157111490607463E-2</v>
      </c>
      <c r="D82" s="45">
        <v>44</v>
      </c>
      <c r="E82" s="10">
        <f>(D82/D21)</f>
        <v>5.774278215223097E-2</v>
      </c>
      <c r="F82" s="21">
        <f t="shared" si="2"/>
        <v>0.24309392265193369</v>
      </c>
    </row>
    <row r="83" spans="1:6" x14ac:dyDescent="0.25">
      <c r="A83" s="29" t="s">
        <v>33</v>
      </c>
      <c r="B83" s="24">
        <v>0</v>
      </c>
      <c r="C83" s="21">
        <f>(B83/B21)</f>
        <v>0</v>
      </c>
      <c r="D83" s="45">
        <v>0</v>
      </c>
      <c r="E83" s="10">
        <f>(D83/D21)</f>
        <v>0</v>
      </c>
      <c r="F83" s="21">
        <f t="shared" si="2"/>
        <v>0</v>
      </c>
    </row>
    <row r="84" spans="1:6" x14ac:dyDescent="0.25">
      <c r="A84" s="29" t="s">
        <v>34</v>
      </c>
      <c r="B84" s="24">
        <v>97</v>
      </c>
      <c r="C84" s="21">
        <f>(B84/B21)</f>
        <v>2.3664308367894609E-2</v>
      </c>
      <c r="D84" s="45">
        <v>20</v>
      </c>
      <c r="E84" s="10">
        <f>(D84/D21)</f>
        <v>2.6246719160104987E-2</v>
      </c>
      <c r="F84" s="21">
        <f t="shared" si="2"/>
        <v>0.20618556701030927</v>
      </c>
    </row>
    <row r="85" spans="1:6" x14ac:dyDescent="0.25">
      <c r="A85" s="29" t="s">
        <v>73</v>
      </c>
      <c r="B85" s="24">
        <v>51</v>
      </c>
      <c r="C85" s="21">
        <f>(B85/B21)</f>
        <v>1.2442059038789949E-2</v>
      </c>
      <c r="D85" s="45">
        <v>7</v>
      </c>
      <c r="E85" s="13">
        <f>(D85/D21)</f>
        <v>9.1863517060367453E-3</v>
      </c>
      <c r="F85" s="33">
        <f t="shared" si="2"/>
        <v>0.13725490196078433</v>
      </c>
    </row>
    <row r="86" spans="1:6" x14ac:dyDescent="0.25">
      <c r="A86" s="29" t="s">
        <v>36</v>
      </c>
      <c r="B86" s="24">
        <v>75</v>
      </c>
      <c r="C86" s="21">
        <f>(B86/B21)</f>
        <v>1.8297145645279338E-2</v>
      </c>
      <c r="D86" s="47">
        <v>20</v>
      </c>
      <c r="E86" s="13">
        <f>(D86/D21)</f>
        <v>2.6246719160104987E-2</v>
      </c>
      <c r="F86" s="33">
        <f t="shared" si="2"/>
        <v>0.26666666666666666</v>
      </c>
    </row>
    <row r="87" spans="1:6" x14ac:dyDescent="0.25">
      <c r="A87" s="29"/>
      <c r="B87" s="24"/>
      <c r="C87" s="21"/>
      <c r="D87" s="45"/>
      <c r="E87" s="10"/>
      <c r="F87" s="21"/>
    </row>
    <row r="88" spans="1:6" ht="16.5" thickBot="1" x14ac:dyDescent="0.3">
      <c r="A88" s="30" t="s">
        <v>37</v>
      </c>
      <c r="B88" s="24"/>
      <c r="C88" s="21"/>
      <c r="D88" s="45"/>
      <c r="E88" s="10"/>
      <c r="F88" s="21"/>
    </row>
    <row r="89" spans="1:6" x14ac:dyDescent="0.25">
      <c r="A89" s="29" t="s">
        <v>3</v>
      </c>
      <c r="B89" s="24">
        <v>250</v>
      </c>
      <c r="C89" s="21">
        <f>(B89/B21)</f>
        <v>6.0990485484264452E-2</v>
      </c>
      <c r="D89" s="45">
        <v>45</v>
      </c>
      <c r="E89" s="10">
        <f>(D89/D21)</f>
        <v>5.905511811023622E-2</v>
      </c>
      <c r="F89" s="21">
        <f>IF(B89=0,0,(D89/B89))</f>
        <v>0.18</v>
      </c>
    </row>
    <row r="90" spans="1:6" x14ac:dyDescent="0.25">
      <c r="A90" s="29" t="s">
        <v>38</v>
      </c>
      <c r="B90" s="24">
        <v>2637</v>
      </c>
      <c r="C90" s="21">
        <f>(B90/B21)</f>
        <v>0.64332764088802152</v>
      </c>
      <c r="D90" s="45">
        <v>548</v>
      </c>
      <c r="E90" s="10">
        <f>(D90/D21)</f>
        <v>0.71916010498687666</v>
      </c>
      <c r="F90" s="21">
        <f>IF(B90=0,0,(D90/B90))</f>
        <v>0.20781190747061054</v>
      </c>
    </row>
    <row r="91" spans="1:6" ht="16.5" thickBot="1" x14ac:dyDescent="0.3">
      <c r="A91" s="31" t="s">
        <v>39</v>
      </c>
      <c r="B91" s="27">
        <f>SUM(B93:B102)</f>
        <v>1212</v>
      </c>
      <c r="C91" s="28">
        <f>(B91/B21)</f>
        <v>0.29568187362771409</v>
      </c>
      <c r="D91" s="49">
        <f>SUM(D93:D102)</f>
        <v>169</v>
      </c>
      <c r="E91" s="28">
        <f>(D91/D21)</f>
        <v>0.22178477690288714</v>
      </c>
      <c r="F91" s="39">
        <f>IF(B91=0,0,(D91/B91))</f>
        <v>0.13943894389438943</v>
      </c>
    </row>
    <row r="92" spans="1:6" x14ac:dyDescent="0.25">
      <c r="A92" s="29"/>
      <c r="B92" s="24"/>
      <c r="C92" s="21"/>
      <c r="D92" s="45"/>
      <c r="E92" s="10"/>
      <c r="F92" s="21"/>
    </row>
    <row r="93" spans="1:6" x14ac:dyDescent="0.25">
      <c r="A93" s="29" t="s">
        <v>40</v>
      </c>
      <c r="B93" s="24">
        <v>244</v>
      </c>
      <c r="C93" s="21">
        <f>(B93/B21)</f>
        <v>5.952671383264211E-2</v>
      </c>
      <c r="D93" s="45">
        <v>40</v>
      </c>
      <c r="E93" s="10">
        <f>(D93/D21)</f>
        <v>5.2493438320209973E-2</v>
      </c>
      <c r="F93" s="21">
        <f t="shared" ref="F93:F102" si="3">IF(B93=0,0,(D93/B93))</f>
        <v>0.16393442622950818</v>
      </c>
    </row>
    <row r="94" spans="1:6" x14ac:dyDescent="0.25">
      <c r="A94" s="29" t="s">
        <v>41</v>
      </c>
      <c r="B94" s="24">
        <v>298</v>
      </c>
      <c r="C94" s="21">
        <f>(B94/B21)</f>
        <v>7.2700658697243237E-2</v>
      </c>
      <c r="D94" s="45">
        <v>33</v>
      </c>
      <c r="E94" s="10">
        <f>(D94/D21)</f>
        <v>4.3307086614173228E-2</v>
      </c>
      <c r="F94" s="21">
        <f t="shared" si="3"/>
        <v>0.11073825503355705</v>
      </c>
    </row>
    <row r="95" spans="1:6" x14ac:dyDescent="0.25">
      <c r="A95" s="29" t="s">
        <v>42</v>
      </c>
      <c r="B95" s="24">
        <v>245</v>
      </c>
      <c r="C95" s="21">
        <f>(B95/B21)</f>
        <v>5.9770675774579167E-2</v>
      </c>
      <c r="D95" s="45">
        <v>37</v>
      </c>
      <c r="E95" s="10">
        <f>(D95/D21)</f>
        <v>4.8556430446194225E-2</v>
      </c>
      <c r="F95" s="21">
        <f t="shared" si="3"/>
        <v>0.15102040816326531</v>
      </c>
    </row>
    <row r="96" spans="1:6" x14ac:dyDescent="0.25">
      <c r="A96" s="29" t="s">
        <v>109</v>
      </c>
      <c r="B96" s="45">
        <v>40</v>
      </c>
      <c r="C96" s="21">
        <f>(B96/B21)</f>
        <v>9.7584776774823131E-3</v>
      </c>
      <c r="D96" s="45">
        <v>5</v>
      </c>
      <c r="E96" s="13">
        <f>(D96/D21)</f>
        <v>6.5616797900262466E-3</v>
      </c>
      <c r="F96" s="33">
        <f t="shared" si="3"/>
        <v>0.125</v>
      </c>
    </row>
    <row r="97" spans="1:6" x14ac:dyDescent="0.25">
      <c r="A97" s="29" t="s">
        <v>43</v>
      </c>
      <c r="B97" s="45">
        <v>45</v>
      </c>
      <c r="C97" s="21">
        <f>(B97/B21)</f>
        <v>1.0978287387167602E-2</v>
      </c>
      <c r="D97" s="45">
        <v>10</v>
      </c>
      <c r="E97" s="13">
        <f>(D97/D21)</f>
        <v>1.3123359580052493E-2</v>
      </c>
      <c r="F97" s="33">
        <f t="shared" si="3"/>
        <v>0.22222222222222221</v>
      </c>
    </row>
    <row r="98" spans="1:6" x14ac:dyDescent="0.25">
      <c r="A98" s="29" t="s">
        <v>44</v>
      </c>
      <c r="B98" s="45">
        <v>21</v>
      </c>
      <c r="C98" s="21">
        <f>(B98/B21)</f>
        <v>5.1232007806782144E-3</v>
      </c>
      <c r="D98" s="45">
        <v>5</v>
      </c>
      <c r="E98" s="15">
        <f>(D98/D21)</f>
        <v>6.5616797900262466E-3</v>
      </c>
      <c r="F98" s="33">
        <f t="shared" si="3"/>
        <v>0.23809523809523808</v>
      </c>
    </row>
    <row r="99" spans="1:6" x14ac:dyDescent="0.25">
      <c r="A99" s="29" t="s">
        <v>45</v>
      </c>
      <c r="B99" s="45">
        <v>186</v>
      </c>
      <c r="C99" s="21">
        <f>(B99/B21)</f>
        <v>4.5376921200292755E-2</v>
      </c>
      <c r="D99" s="45">
        <v>15</v>
      </c>
      <c r="E99" s="10">
        <f>(D99/D21)</f>
        <v>1.968503937007874E-2</v>
      </c>
      <c r="F99" s="21">
        <f t="shared" si="3"/>
        <v>8.0645161290322578E-2</v>
      </c>
    </row>
    <row r="100" spans="1:6" x14ac:dyDescent="0.25">
      <c r="A100" s="29" t="s">
        <v>46</v>
      </c>
      <c r="B100" s="45">
        <v>43</v>
      </c>
      <c r="C100" s="21">
        <f>(B100/B21)</f>
        <v>1.0490363503293486E-2</v>
      </c>
      <c r="D100" s="45">
        <v>7</v>
      </c>
      <c r="E100" s="13">
        <f>(D100/D21)</f>
        <v>9.1863517060367453E-3</v>
      </c>
      <c r="F100" s="33">
        <f t="shared" si="3"/>
        <v>0.16279069767441862</v>
      </c>
    </row>
    <row r="101" spans="1:6" x14ac:dyDescent="0.25">
      <c r="A101" s="29" t="s">
        <v>110</v>
      </c>
      <c r="B101" s="45">
        <v>46</v>
      </c>
      <c r="C101" s="21">
        <f>(B101/B21)</f>
        <v>1.122224932910466E-2</v>
      </c>
      <c r="D101" s="45">
        <v>5</v>
      </c>
      <c r="E101" s="15">
        <f>(D101/D21)</f>
        <v>6.5616797900262466E-3</v>
      </c>
      <c r="F101" s="33">
        <f t="shared" si="3"/>
        <v>0.10869565217391304</v>
      </c>
    </row>
    <row r="102" spans="1:6" x14ac:dyDescent="0.25">
      <c r="A102" s="29" t="s">
        <v>47</v>
      </c>
      <c r="B102" s="24">
        <v>44</v>
      </c>
      <c r="C102" s="21">
        <f>(B102/B21)</f>
        <v>1.0734325445230545E-2</v>
      </c>
      <c r="D102" s="45">
        <v>12</v>
      </c>
      <c r="E102" s="17">
        <f>(D102/D21)</f>
        <v>1.5748031496062992E-2</v>
      </c>
      <c r="F102" s="36">
        <f t="shared" si="3"/>
        <v>0.27272727272727271</v>
      </c>
    </row>
    <row r="103" spans="1:6" x14ac:dyDescent="0.25">
      <c r="A103" s="29"/>
      <c r="B103" s="24"/>
      <c r="C103" s="21"/>
      <c r="D103" s="45"/>
      <c r="E103" s="10"/>
      <c r="F103" s="21"/>
    </row>
    <row r="104" spans="1:6" ht="16.5" thickBot="1" x14ac:dyDescent="0.3">
      <c r="A104" s="30" t="s">
        <v>48</v>
      </c>
      <c r="B104" s="24"/>
      <c r="C104" s="22"/>
      <c r="D104" s="45"/>
      <c r="E104" s="11"/>
      <c r="F104" s="22"/>
    </row>
    <row r="105" spans="1:6" x14ac:dyDescent="0.25">
      <c r="A105" s="29" t="s">
        <v>3</v>
      </c>
      <c r="B105" s="24">
        <v>69</v>
      </c>
      <c r="C105" s="21">
        <f>(B105/B21)</f>
        <v>1.6833373993656989E-2</v>
      </c>
      <c r="D105" s="45">
        <v>11</v>
      </c>
      <c r="E105" s="10">
        <f>(D105/D21)</f>
        <v>1.4435695538057743E-2</v>
      </c>
      <c r="F105" s="21">
        <f>IF(B105=0,0,(D105/B105))</f>
        <v>0.15942028985507245</v>
      </c>
    </row>
    <row r="106" spans="1:6" x14ac:dyDescent="0.25">
      <c r="A106" s="29"/>
      <c r="B106" s="24"/>
      <c r="C106" s="21"/>
      <c r="D106" s="45"/>
      <c r="E106" s="10"/>
      <c r="F106" s="21"/>
    </row>
    <row r="107" spans="1:6" x14ac:dyDescent="0.25">
      <c r="A107" s="29" t="s">
        <v>53</v>
      </c>
      <c r="B107" s="24">
        <v>138</v>
      </c>
      <c r="C107" s="21">
        <f>(B107/B21)</f>
        <v>3.3666747987313977E-2</v>
      </c>
      <c r="D107" s="45">
        <v>27</v>
      </c>
      <c r="E107" s="10">
        <f>(D107/D21)</f>
        <v>3.5433070866141732E-2</v>
      </c>
      <c r="F107" s="21">
        <f>IF(B107=0,0,(D107/B107))</f>
        <v>0.19565217391304349</v>
      </c>
    </row>
    <row r="108" spans="1:6" x14ac:dyDescent="0.25">
      <c r="A108" s="29" t="s">
        <v>54</v>
      </c>
      <c r="B108" s="24">
        <v>105</v>
      </c>
      <c r="C108" s="21">
        <f>(B108/B21)</f>
        <v>2.5616003903391072E-2</v>
      </c>
      <c r="D108" s="45">
        <v>9</v>
      </c>
      <c r="E108" s="17">
        <f>(D108/D21)</f>
        <v>1.1811023622047244E-2</v>
      </c>
      <c r="F108" s="21">
        <f>IF(B108=0,0,(D108/B108))</f>
        <v>8.5714285714285715E-2</v>
      </c>
    </row>
    <row r="109" spans="1:6" x14ac:dyDescent="0.25">
      <c r="A109" s="29" t="s">
        <v>52</v>
      </c>
      <c r="B109" s="24">
        <v>32</v>
      </c>
      <c r="C109" s="21">
        <f>(B109/B21)</f>
        <v>7.8067821419858501E-3</v>
      </c>
      <c r="D109" s="46">
        <v>7</v>
      </c>
      <c r="E109" s="13">
        <f>(D109/D21)</f>
        <v>9.1863517060367453E-3</v>
      </c>
      <c r="F109" s="33">
        <f>IF(B109=0,0,(D109/SUM(B109:B111)))</f>
        <v>7.4468085106382975E-2</v>
      </c>
    </row>
    <row r="110" spans="1:6" x14ac:dyDescent="0.25">
      <c r="A110" s="29" t="s">
        <v>51</v>
      </c>
      <c r="B110" s="24">
        <v>18</v>
      </c>
      <c r="C110" s="21">
        <f>(B110/B21)</f>
        <v>4.3913149548670408E-3</v>
      </c>
      <c r="D110" s="48"/>
      <c r="E110" s="16"/>
      <c r="F110" s="35"/>
    </row>
    <row r="111" spans="1:6" x14ac:dyDescent="0.25">
      <c r="A111" s="29" t="s">
        <v>75</v>
      </c>
      <c r="B111" s="24">
        <v>44</v>
      </c>
      <c r="C111" s="21">
        <f>(B111/B21)</f>
        <v>1.0734325445230545E-2</v>
      </c>
      <c r="D111" s="47"/>
      <c r="E111" s="14"/>
      <c r="F111" s="34"/>
    </row>
    <row r="112" spans="1:6" ht="32.25" thickBot="1" x14ac:dyDescent="0.3">
      <c r="A112" s="31" t="s">
        <v>74</v>
      </c>
      <c r="B112" s="27">
        <f>SUM(B107:B111)</f>
        <v>337</v>
      </c>
      <c r="C112" s="28">
        <f>(B112/B21)</f>
        <v>8.2215174432788488E-2</v>
      </c>
      <c r="D112" s="49">
        <f>SUM(D107:D111)</f>
        <v>43</v>
      </c>
      <c r="E112" s="28">
        <f>(D112/D21)</f>
        <v>5.6430446194225721E-2</v>
      </c>
      <c r="F112" s="39">
        <f>IF(B112=0,0,(D112/B112))</f>
        <v>0.12759643916913946</v>
      </c>
    </row>
    <row r="113" spans="1:6" x14ac:dyDescent="0.25">
      <c r="A113" s="29"/>
      <c r="B113" s="24"/>
      <c r="C113" s="21"/>
      <c r="D113" s="45"/>
      <c r="E113" s="12"/>
      <c r="F113" s="21"/>
    </row>
    <row r="114" spans="1:6" x14ac:dyDescent="0.25">
      <c r="A114" s="29" t="s">
        <v>78</v>
      </c>
      <c r="B114" s="24">
        <v>2008</v>
      </c>
      <c r="C114" s="21">
        <f>(B114/B21)</f>
        <v>0.48987557940961213</v>
      </c>
      <c r="D114" s="45">
        <v>418</v>
      </c>
      <c r="E114" s="10">
        <f>(D114/D21)</f>
        <v>0.54855643044619418</v>
      </c>
      <c r="F114" s="21">
        <f t="shared" ref="F114:F121" si="4">IF(B114=0,0,(D114/B114))</f>
        <v>0.20816733067729085</v>
      </c>
    </row>
    <row r="115" spans="1:6" x14ac:dyDescent="0.25">
      <c r="A115" s="29" t="s">
        <v>79</v>
      </c>
      <c r="B115" s="24">
        <v>179</v>
      </c>
      <c r="C115" s="21">
        <f>(B115/B21)</f>
        <v>4.3669187606733349E-2</v>
      </c>
      <c r="D115" s="45">
        <v>35</v>
      </c>
      <c r="E115" s="10">
        <f>(D115/D21)</f>
        <v>4.5931758530183726E-2</v>
      </c>
      <c r="F115" s="21">
        <f t="shared" si="4"/>
        <v>0.19553072625698323</v>
      </c>
    </row>
    <row r="116" spans="1:6" x14ac:dyDescent="0.25">
      <c r="A116" s="29" t="s">
        <v>80</v>
      </c>
      <c r="B116" s="24">
        <v>126</v>
      </c>
      <c r="C116" s="21">
        <f>(B116/B21)</f>
        <v>3.0739204684069286E-2</v>
      </c>
      <c r="D116" s="45">
        <v>25</v>
      </c>
      <c r="E116" s="10">
        <f>(D116/D21)</f>
        <v>3.2808398950131233E-2</v>
      </c>
      <c r="F116" s="21">
        <f t="shared" si="4"/>
        <v>0.1984126984126984</v>
      </c>
    </row>
    <row r="117" spans="1:6" x14ac:dyDescent="0.25">
      <c r="A117" s="29" t="s">
        <v>81</v>
      </c>
      <c r="B117" s="24">
        <v>72</v>
      </c>
      <c r="C117" s="21">
        <f>(B117/B21)</f>
        <v>1.7565259819468163E-2</v>
      </c>
      <c r="D117" s="45">
        <v>13</v>
      </c>
      <c r="E117" s="10">
        <f>(D117/D21)</f>
        <v>1.7060367454068241E-2</v>
      </c>
      <c r="F117" s="21">
        <f t="shared" si="4"/>
        <v>0.18055555555555555</v>
      </c>
    </row>
    <row r="118" spans="1:6" x14ac:dyDescent="0.25">
      <c r="A118" s="29" t="s">
        <v>50</v>
      </c>
      <c r="B118" s="24">
        <v>172</v>
      </c>
      <c r="C118" s="21">
        <f>(B118/B21)</f>
        <v>4.1961454013173943E-2</v>
      </c>
      <c r="D118" s="45">
        <v>32</v>
      </c>
      <c r="E118" s="10">
        <f>(D118/D21)</f>
        <v>4.1994750656167978E-2</v>
      </c>
      <c r="F118" s="21">
        <f t="shared" si="4"/>
        <v>0.18604651162790697</v>
      </c>
    </row>
    <row r="119" spans="1:6" x14ac:dyDescent="0.25">
      <c r="A119" s="29" t="s">
        <v>49</v>
      </c>
      <c r="B119" s="24">
        <v>175</v>
      </c>
      <c r="C119" s="21">
        <f>(B119/B21)</f>
        <v>4.2693339838985121E-2</v>
      </c>
      <c r="D119" s="45">
        <v>23</v>
      </c>
      <c r="E119" s="10">
        <f>(D119/D21)</f>
        <v>3.0183727034120734E-2</v>
      </c>
      <c r="F119" s="21">
        <f t="shared" si="4"/>
        <v>0.13142857142857142</v>
      </c>
    </row>
    <row r="120" spans="1:6" x14ac:dyDescent="0.25">
      <c r="A120" s="29" t="s">
        <v>82</v>
      </c>
      <c r="B120" s="24">
        <v>461</v>
      </c>
      <c r="C120" s="21">
        <f>(B120/B21)</f>
        <v>0.11246645523298365</v>
      </c>
      <c r="D120" s="45">
        <v>81</v>
      </c>
      <c r="E120" s="10">
        <f>(D120/D21)</f>
        <v>0.1062992125984252</v>
      </c>
      <c r="F120" s="21">
        <f t="shared" si="4"/>
        <v>0.175704989154013</v>
      </c>
    </row>
    <row r="121" spans="1:6" ht="16.5" thickBot="1" x14ac:dyDescent="0.3">
      <c r="A121" s="31" t="s">
        <v>83</v>
      </c>
      <c r="B121" s="27">
        <f>SUM(B114:B120)</f>
        <v>3193</v>
      </c>
      <c r="C121" s="28">
        <f>(B121/B21)</f>
        <v>0.77897048060502561</v>
      </c>
      <c r="D121" s="49">
        <f>SUM(D114:D120)</f>
        <v>627</v>
      </c>
      <c r="E121" s="28">
        <f>(D121/D21)</f>
        <v>0.82283464566929132</v>
      </c>
      <c r="F121" s="39">
        <f t="shared" si="4"/>
        <v>0.19636705292828061</v>
      </c>
    </row>
    <row r="122" spans="1:6" x14ac:dyDescent="0.25">
      <c r="A122" s="29"/>
      <c r="B122" s="24"/>
      <c r="C122" s="21"/>
      <c r="D122" s="45"/>
      <c r="E122" s="12"/>
      <c r="F122" s="21"/>
    </row>
    <row r="123" spans="1:6" x14ac:dyDescent="0.25">
      <c r="A123" s="29" t="s">
        <v>57</v>
      </c>
      <c r="B123" s="24">
        <v>48</v>
      </c>
      <c r="C123" s="21">
        <f>(B123/B21)</f>
        <v>1.1710173212978776E-2</v>
      </c>
      <c r="D123" s="45">
        <v>16</v>
      </c>
      <c r="E123" s="17">
        <f>(D123/D21)</f>
        <v>2.0997375328083989E-2</v>
      </c>
      <c r="F123" s="21">
        <f>IF(B123=0,0,(D123/B123))</f>
        <v>0.33333333333333331</v>
      </c>
    </row>
    <row r="124" spans="1:6" x14ac:dyDescent="0.25">
      <c r="A124" s="29" t="s">
        <v>58</v>
      </c>
      <c r="B124" s="24">
        <v>17</v>
      </c>
      <c r="C124" s="21">
        <f>(B124/B21)</f>
        <v>4.1473530129299829E-3</v>
      </c>
      <c r="D124" s="45">
        <v>0</v>
      </c>
      <c r="E124" s="15">
        <f>(D124/D21)</f>
        <v>0</v>
      </c>
      <c r="F124" s="33">
        <f>IF(B124=0,0,(D124/B124))</f>
        <v>0</v>
      </c>
    </row>
    <row r="125" spans="1:6" x14ac:dyDescent="0.25">
      <c r="A125" s="29" t="s">
        <v>59</v>
      </c>
      <c r="B125" s="24">
        <v>41</v>
      </c>
      <c r="C125" s="21">
        <f>(B125/B21)</f>
        <v>1.000243961941937E-2</v>
      </c>
      <c r="D125" s="47">
        <v>9</v>
      </c>
      <c r="E125" s="15">
        <f>(D125/D21)</f>
        <v>1.1811023622047244E-2</v>
      </c>
      <c r="F125" s="33">
        <f>IF(B125=0,0,(D125/B125))</f>
        <v>0.21951219512195122</v>
      </c>
    </row>
    <row r="126" spans="1:6" x14ac:dyDescent="0.25">
      <c r="A126" s="29" t="s">
        <v>85</v>
      </c>
      <c r="B126" s="24">
        <v>71</v>
      </c>
      <c r="C126" s="21">
        <f>(B126/B21)</f>
        <v>1.7321297877531106E-2</v>
      </c>
      <c r="D126" s="45">
        <v>7</v>
      </c>
      <c r="E126" s="10">
        <f>(D126/D21)</f>
        <v>9.1863517060367453E-3</v>
      </c>
      <c r="F126" s="21">
        <f>IF(B126=0,0,(D126/B126))</f>
        <v>9.8591549295774641E-2</v>
      </c>
    </row>
    <row r="127" spans="1:6" ht="16.5" thickBot="1" x14ac:dyDescent="0.3">
      <c r="A127" s="31" t="s">
        <v>77</v>
      </c>
      <c r="B127" s="27">
        <f>SUM(B123:B126)</f>
        <v>177</v>
      </c>
      <c r="C127" s="28">
        <f>(B127/B21)</f>
        <v>4.3181263722859235E-2</v>
      </c>
      <c r="D127" s="49">
        <f>SUM(D123:D126)</f>
        <v>32</v>
      </c>
      <c r="E127" s="28">
        <f>(D127/D21)</f>
        <v>4.1994750656167978E-2</v>
      </c>
      <c r="F127" s="39">
        <f>IF(B127=0,0,(D127/B127))</f>
        <v>0.1807909604519774</v>
      </c>
    </row>
    <row r="128" spans="1:6" x14ac:dyDescent="0.25">
      <c r="A128" s="29"/>
      <c r="B128" s="24"/>
      <c r="C128" s="21"/>
      <c r="D128" s="45"/>
      <c r="E128" s="12"/>
      <c r="F128" s="21"/>
    </row>
    <row r="129" spans="1:6" x14ac:dyDescent="0.25">
      <c r="A129" s="29" t="s">
        <v>55</v>
      </c>
      <c r="B129" s="24">
        <v>137</v>
      </c>
      <c r="C129" s="21">
        <f>(B129/B21)</f>
        <v>3.342278604537692E-2</v>
      </c>
      <c r="D129" s="45">
        <v>13</v>
      </c>
      <c r="E129" s="10">
        <f>(D129/D21)</f>
        <v>1.7060367454068241E-2</v>
      </c>
      <c r="F129" s="21">
        <f>IF(B129=0,0,(D129/B129))</f>
        <v>9.4890510948905105E-2</v>
      </c>
    </row>
    <row r="130" spans="1:6" x14ac:dyDescent="0.25">
      <c r="A130" s="29" t="s">
        <v>56</v>
      </c>
      <c r="B130" s="24">
        <v>68</v>
      </c>
      <c r="C130" s="21">
        <f>(B130/B21)</f>
        <v>1.6589412051719932E-2</v>
      </c>
      <c r="D130" s="46">
        <v>14</v>
      </c>
      <c r="E130" s="15">
        <f>(D130/D21)</f>
        <v>1.8372703412073491E-2</v>
      </c>
      <c r="F130" s="33">
        <f>IF(B130=0,0,(D130/SUM(B130:B132)))</f>
        <v>0.16867469879518071</v>
      </c>
    </row>
    <row r="131" spans="1:6" x14ac:dyDescent="0.25">
      <c r="A131" s="29" t="s">
        <v>94</v>
      </c>
      <c r="B131" s="24">
        <v>6</v>
      </c>
      <c r="C131" s="21">
        <f>(B131/B21)</f>
        <v>1.463771651622347E-3</v>
      </c>
      <c r="D131" s="48"/>
      <c r="E131" s="19"/>
      <c r="F131" s="40"/>
    </row>
    <row r="132" spans="1:6" x14ac:dyDescent="0.25">
      <c r="A132" s="29" t="s">
        <v>95</v>
      </c>
      <c r="B132" s="24">
        <v>9</v>
      </c>
      <c r="C132" s="21">
        <f>(B132/B21)</f>
        <v>2.1956574774335204E-3</v>
      </c>
      <c r="D132" s="47"/>
      <c r="E132" s="18"/>
      <c r="F132" s="38"/>
    </row>
    <row r="133" spans="1:6" ht="32.25" thickBot="1" x14ac:dyDescent="0.3">
      <c r="A133" s="31" t="s">
        <v>76</v>
      </c>
      <c r="B133" s="27">
        <f>SUM(B129:B132)</f>
        <v>220</v>
      </c>
      <c r="C133" s="28">
        <f>(B133/B21)</f>
        <v>5.3671627226152721E-2</v>
      </c>
      <c r="D133" s="49">
        <f>SUM(D129:D132)</f>
        <v>27</v>
      </c>
      <c r="E133" s="28">
        <f>(D133/D21)</f>
        <v>3.5433070866141732E-2</v>
      </c>
      <c r="F133" s="39">
        <f>IF(B133=0,0,(D133/B133))</f>
        <v>0.12272727272727273</v>
      </c>
    </row>
    <row r="134" spans="1:6" x14ac:dyDescent="0.25">
      <c r="A134" s="29"/>
      <c r="B134" s="24"/>
      <c r="C134" s="21"/>
      <c r="D134" s="45"/>
      <c r="E134" s="10"/>
      <c r="F134" s="21"/>
    </row>
    <row r="135" spans="1:6" x14ac:dyDescent="0.25">
      <c r="A135" s="29" t="s">
        <v>60</v>
      </c>
      <c r="B135" s="24">
        <v>39</v>
      </c>
      <c r="C135" s="21">
        <f>(B135/B21)</f>
        <v>9.5145157355452543E-3</v>
      </c>
      <c r="D135" s="46">
        <v>10</v>
      </c>
      <c r="E135" s="13">
        <f>(D135/D21)</f>
        <v>1.3123359580052493E-2</v>
      </c>
      <c r="F135" s="33">
        <f>IF(B135=0,0,(D135/B135))</f>
        <v>0.25641025641025639</v>
      </c>
    </row>
    <row r="136" spans="1:6" x14ac:dyDescent="0.25">
      <c r="A136" s="29" t="s">
        <v>61</v>
      </c>
      <c r="B136" s="24">
        <v>37</v>
      </c>
      <c r="C136" s="21">
        <f>(B136/B21)</f>
        <v>9.0265918516711386E-3</v>
      </c>
      <c r="D136" s="46">
        <v>12</v>
      </c>
      <c r="E136" s="15">
        <f>(D136/D21)</f>
        <v>1.5748031496062992E-2</v>
      </c>
      <c r="F136" s="37">
        <f>IF(B136=0,0,(D136/SUM(B136:B137)))</f>
        <v>0.1875</v>
      </c>
    </row>
    <row r="137" spans="1:6" x14ac:dyDescent="0.25">
      <c r="A137" s="29" t="s">
        <v>86</v>
      </c>
      <c r="B137" s="24">
        <v>27</v>
      </c>
      <c r="C137" s="21">
        <f>(B137/B21)</f>
        <v>6.5869724323005608E-3</v>
      </c>
      <c r="D137" s="47"/>
      <c r="E137" s="14"/>
      <c r="F137" s="34"/>
    </row>
    <row r="138" spans="1:6" x14ac:dyDescent="0.25">
      <c r="A138" s="41" t="s">
        <v>84</v>
      </c>
      <c r="B138" s="42">
        <f>SUM(B135:B137)</f>
        <v>103</v>
      </c>
      <c r="C138" s="43">
        <f>(B138/B21)</f>
        <v>2.5128080019516955E-2</v>
      </c>
      <c r="D138" s="50">
        <f>SUM(D135:D137)</f>
        <v>22</v>
      </c>
      <c r="E138" s="43">
        <f>(D138/D21)</f>
        <v>2.8871391076115485E-2</v>
      </c>
      <c r="F138" s="44">
        <f>IF(B138=0,0,(D138/B138))</f>
        <v>0.21359223300970873</v>
      </c>
    </row>
  </sheetData>
  <hyperlinks>
    <hyperlink ref="A15" r:id="rId1"/>
    <hyperlink ref="A6" r:id="rId2"/>
  </hyperlinks>
  <printOptions horizontalCentered="1" verticalCentered="1"/>
  <pageMargins left="0.78740157480314965" right="0.78740157480314965" top="0.51181102362204722" bottom="0.51181102362204722" header="0.31496062992125984" footer="0.31496062992125984"/>
  <pageSetup paperSize="9" scale="91" fitToHeight="4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2021-05-17T14:56:23Z</cp:lastPrinted>
  <dcterms:created xsi:type="dcterms:W3CDTF">2019-05-10T11:01:36Z</dcterms:created>
  <dcterms:modified xsi:type="dcterms:W3CDTF">2023-05-18T09:57:15Z</dcterms:modified>
</cp:coreProperties>
</file>