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website files\"/>
    </mc:Choice>
  </mc:AlternateContent>
  <bookViews>
    <workbookView xWindow="-120" yWindow="-120" windowWidth="29040" windowHeight="15840"/>
  </bookViews>
  <sheets>
    <sheet name="2019 Entry" sheetId="3" r:id="rId1"/>
  </sheets>
  <definedNames>
    <definedName name="_xlnm.Database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5" i="3" l="1"/>
  <c r="F29" i="3"/>
  <c r="F35" i="3"/>
  <c r="F40" i="3"/>
  <c r="F54" i="3"/>
  <c r="F59" i="3"/>
  <c r="F77" i="3"/>
  <c r="F84" i="3"/>
  <c r="F96" i="3"/>
  <c r="F99" i="3"/>
  <c r="F108" i="3"/>
  <c r="F123" i="3"/>
  <c r="F129" i="3"/>
  <c r="F135" i="3"/>
  <c r="E123" i="3"/>
  <c r="F122" i="3"/>
  <c r="F107" i="3"/>
  <c r="F106" i="3"/>
  <c r="E108" i="3"/>
  <c r="F101" i="3"/>
  <c r="E101" i="3"/>
  <c r="D75" i="3" l="1"/>
  <c r="E77" i="3"/>
  <c r="E84" i="3"/>
  <c r="E80" i="3"/>
  <c r="F80" i="3"/>
  <c r="E25" i="3"/>
  <c r="C26" i="3"/>
  <c r="F32" i="3"/>
  <c r="E32" i="3"/>
  <c r="F62" i="3"/>
  <c r="F61" i="3"/>
  <c r="E59" i="3"/>
  <c r="F50" i="3"/>
  <c r="F49" i="3"/>
  <c r="E50" i="3"/>
  <c r="C130" i="3" l="1"/>
  <c r="B75" i="3"/>
  <c r="C77" i="3"/>
  <c r="C32" i="3"/>
  <c r="E27" i="3" l="1"/>
  <c r="C28" i="3"/>
  <c r="F134" i="3" l="1"/>
  <c r="F128" i="3"/>
  <c r="F125" i="3"/>
  <c r="F119" i="3"/>
  <c r="F118" i="3"/>
  <c r="F117" i="3"/>
  <c r="F116" i="3"/>
  <c r="F115" i="3"/>
  <c r="F114" i="3"/>
  <c r="F113" i="3"/>
  <c r="F104" i="3"/>
  <c r="F95" i="3"/>
  <c r="F94" i="3"/>
  <c r="F93" i="3"/>
  <c r="F92" i="3"/>
  <c r="F89" i="3"/>
  <c r="F88" i="3"/>
  <c r="F83" i="3"/>
  <c r="F82" i="3"/>
  <c r="F81" i="3"/>
  <c r="F74" i="3"/>
  <c r="F73" i="3"/>
  <c r="F70" i="3"/>
  <c r="F69" i="3"/>
  <c r="F68" i="3"/>
  <c r="F67" i="3"/>
  <c r="F66" i="3"/>
  <c r="F65" i="3"/>
  <c r="F56" i="3"/>
  <c r="F51" i="3"/>
  <c r="F48" i="3"/>
  <c r="F47" i="3"/>
  <c r="F46" i="3"/>
  <c r="F43" i="3"/>
  <c r="F42" i="3"/>
  <c r="F37" i="3"/>
  <c r="F28" i="3"/>
  <c r="F27" i="3"/>
  <c r="F24" i="3"/>
  <c r="F21" i="3"/>
  <c r="E24" i="3" l="1"/>
  <c r="C25" i="3"/>
  <c r="D137" i="3" l="1"/>
  <c r="B137" i="3"/>
  <c r="F137" i="3" l="1"/>
  <c r="E49" i="3"/>
  <c r="E40" i="3"/>
  <c r="E35" i="3"/>
  <c r="C24" i="3" l="1"/>
  <c r="C27" i="3"/>
  <c r="E28" i="3"/>
  <c r="C29" i="3"/>
  <c r="E29" i="3"/>
  <c r="C30" i="3"/>
  <c r="C31" i="3"/>
  <c r="D120" i="3" l="1"/>
  <c r="E120" i="3" s="1"/>
  <c r="B120" i="3"/>
  <c r="D126" i="3"/>
  <c r="E126" i="3" s="1"/>
  <c r="B126" i="3"/>
  <c r="D132" i="3"/>
  <c r="E132" i="3" s="1"/>
  <c r="B132" i="3"/>
  <c r="D111" i="3"/>
  <c r="E111" i="3" s="1"/>
  <c r="B111" i="3"/>
  <c r="F111" i="3" s="1"/>
  <c r="B90" i="3"/>
  <c r="D90" i="3"/>
  <c r="E90" i="3" s="1"/>
  <c r="C75" i="3"/>
  <c r="C82" i="3"/>
  <c r="E82" i="3"/>
  <c r="C83" i="3"/>
  <c r="E83" i="3"/>
  <c r="E137" i="3"/>
  <c r="E134" i="3"/>
  <c r="C134" i="3"/>
  <c r="E135" i="3"/>
  <c r="C135" i="3"/>
  <c r="C136" i="3"/>
  <c r="C124" i="3"/>
  <c r="C123" i="3"/>
  <c r="E122" i="3"/>
  <c r="C122" i="3"/>
  <c r="E125" i="3"/>
  <c r="C125" i="3"/>
  <c r="E129" i="3"/>
  <c r="C129" i="3"/>
  <c r="E128" i="3"/>
  <c r="C128" i="3"/>
  <c r="C131" i="3"/>
  <c r="C110" i="3"/>
  <c r="E107" i="3"/>
  <c r="C107" i="3"/>
  <c r="E106" i="3"/>
  <c r="C106" i="3"/>
  <c r="C108" i="3"/>
  <c r="C109" i="3"/>
  <c r="E119" i="3"/>
  <c r="C119" i="3"/>
  <c r="E117" i="3"/>
  <c r="C117" i="3"/>
  <c r="E118" i="3"/>
  <c r="C118" i="3"/>
  <c r="E116" i="3"/>
  <c r="C116" i="3"/>
  <c r="E115" i="3"/>
  <c r="C115" i="3"/>
  <c r="E114" i="3"/>
  <c r="C114" i="3"/>
  <c r="E113" i="3"/>
  <c r="C113" i="3"/>
  <c r="E104" i="3"/>
  <c r="C104" i="3"/>
  <c r="C101" i="3"/>
  <c r="E99" i="3"/>
  <c r="C99" i="3"/>
  <c r="E95" i="3"/>
  <c r="C95" i="3"/>
  <c r="C98" i="3"/>
  <c r="C97" i="3"/>
  <c r="E96" i="3"/>
  <c r="C96" i="3"/>
  <c r="C100" i="3"/>
  <c r="E94" i="3"/>
  <c r="C94" i="3"/>
  <c r="E93" i="3"/>
  <c r="C93" i="3"/>
  <c r="E92" i="3"/>
  <c r="C92" i="3"/>
  <c r="E89" i="3"/>
  <c r="C89" i="3"/>
  <c r="E88" i="3"/>
  <c r="C88" i="3"/>
  <c r="C85" i="3"/>
  <c r="C84" i="3"/>
  <c r="C79" i="3"/>
  <c r="C80" i="3"/>
  <c r="E81" i="3"/>
  <c r="C81" i="3"/>
  <c r="C78" i="3"/>
  <c r="E74" i="3"/>
  <c r="C74" i="3"/>
  <c r="E73" i="3"/>
  <c r="C73" i="3"/>
  <c r="E70" i="3"/>
  <c r="C70" i="3"/>
  <c r="E69" i="3"/>
  <c r="C69" i="3"/>
  <c r="E68" i="3"/>
  <c r="C68" i="3"/>
  <c r="E67" i="3"/>
  <c r="C67" i="3"/>
  <c r="E66" i="3"/>
  <c r="C66" i="3"/>
  <c r="E65" i="3"/>
  <c r="C65" i="3"/>
  <c r="E62" i="3"/>
  <c r="C62" i="3"/>
  <c r="E61" i="3"/>
  <c r="C61" i="3"/>
  <c r="C60" i="3"/>
  <c r="C59" i="3"/>
  <c r="E51" i="3"/>
  <c r="C51" i="3"/>
  <c r="C50" i="3"/>
  <c r="C49" i="3"/>
  <c r="E48" i="3"/>
  <c r="C48" i="3"/>
  <c r="E47" i="3"/>
  <c r="C47" i="3"/>
  <c r="E46" i="3"/>
  <c r="C46" i="3"/>
  <c r="E56" i="3"/>
  <c r="C56" i="3"/>
  <c r="C55" i="3"/>
  <c r="E54" i="3"/>
  <c r="C54" i="3"/>
  <c r="E43" i="3"/>
  <c r="C43" i="3"/>
  <c r="E42" i="3"/>
  <c r="C42" i="3"/>
  <c r="C41" i="3"/>
  <c r="C40" i="3"/>
  <c r="E37" i="3"/>
  <c r="C37" i="3"/>
  <c r="C36" i="3"/>
  <c r="C35" i="3"/>
  <c r="F126" i="3" l="1"/>
  <c r="F132" i="3"/>
  <c r="F120" i="3"/>
  <c r="C111" i="3"/>
  <c r="E75" i="3"/>
  <c r="F75" i="3"/>
  <c r="F90" i="3"/>
  <c r="C126" i="3"/>
  <c r="C137" i="3"/>
  <c r="C120" i="3"/>
  <c r="C132" i="3"/>
  <c r="C90" i="3"/>
</calcChain>
</file>

<file path=xl/sharedStrings.xml><?xml version="1.0" encoding="utf-8"?>
<sst xmlns="http://schemas.openxmlformats.org/spreadsheetml/2006/main" count="120" uniqueCount="111">
  <si>
    <t>Numbers</t>
  </si>
  <si>
    <t>TOTALS</t>
  </si>
  <si>
    <t>GENDER</t>
  </si>
  <si>
    <t>Prefer not to say</t>
  </si>
  <si>
    <t>Female</t>
  </si>
  <si>
    <t>Male</t>
  </si>
  <si>
    <t>MARITAL STATUS</t>
  </si>
  <si>
    <t>Married/civil partnership/co-habiting</t>
  </si>
  <si>
    <t>Single</t>
  </si>
  <si>
    <t>DEPENDANTS</t>
  </si>
  <si>
    <t>SEXUAL ORIENTATION</t>
  </si>
  <si>
    <t>Bisexual</t>
  </si>
  <si>
    <t>Gay man</t>
  </si>
  <si>
    <t>Gay woman/lesbian</t>
  </si>
  <si>
    <t>Heterosexual/straight</t>
  </si>
  <si>
    <t>AGE</t>
  </si>
  <si>
    <t>20-24 years</t>
  </si>
  <si>
    <t>25-29 years</t>
  </si>
  <si>
    <t>30-34 years</t>
  </si>
  <si>
    <t>35-39 years</t>
  </si>
  <si>
    <t>40-44 years</t>
  </si>
  <si>
    <t>45-49 years</t>
  </si>
  <si>
    <t>RESIDENT</t>
  </si>
  <si>
    <t>UK</t>
  </si>
  <si>
    <t>Other EU/EEA</t>
  </si>
  <si>
    <t>SOCIO-ECONOMIC BACKGROUND</t>
  </si>
  <si>
    <t>Quintile 2</t>
  </si>
  <si>
    <t>Quintile 3</t>
  </si>
  <si>
    <t>Quintile 4</t>
  </si>
  <si>
    <t>DISABILITY</t>
  </si>
  <si>
    <t>Total with a disability</t>
  </si>
  <si>
    <t>Dyslexia</t>
  </si>
  <si>
    <t>Mental health difficulties</t>
  </si>
  <si>
    <t>Personal care support</t>
  </si>
  <si>
    <t>Unseen disability eg diabetes, epilepsy, asthma</t>
  </si>
  <si>
    <t>Wheelchair user/mobility difficulties</t>
  </si>
  <si>
    <t>Other disability</t>
  </si>
  <si>
    <t>RELIGION</t>
  </si>
  <si>
    <t>No religion</t>
  </si>
  <si>
    <t>Total with a religion</t>
  </si>
  <si>
    <t>Christian - Protestant</t>
  </si>
  <si>
    <t>Christian - Roman Catholic</t>
  </si>
  <si>
    <t>Christian - Other</t>
  </si>
  <si>
    <t>Buddhist</t>
  </si>
  <si>
    <t>Hindu</t>
  </si>
  <si>
    <t>Jewish</t>
  </si>
  <si>
    <t>Muslim</t>
  </si>
  <si>
    <t>Sikh</t>
  </si>
  <si>
    <t>Other religion</t>
  </si>
  <si>
    <t>ETHNICITY</t>
  </si>
  <si>
    <t>White (not specified)</t>
  </si>
  <si>
    <t>Irish</t>
  </si>
  <si>
    <t>Asian (not specified)</t>
  </si>
  <si>
    <t>Bangladeshi</t>
  </si>
  <si>
    <t>Indian</t>
  </si>
  <si>
    <t>Pakistani</t>
  </si>
  <si>
    <t>African</t>
  </si>
  <si>
    <t>Caribbean</t>
  </si>
  <si>
    <t>White &amp; Asian</t>
  </si>
  <si>
    <t>White &amp; Black African</t>
  </si>
  <si>
    <t>White &amp; Black Caribbean</t>
  </si>
  <si>
    <t>Chinese</t>
  </si>
  <si>
    <t>Middle Eastern/North African</t>
  </si>
  <si>
    <t>Clearing House for Postgraduate Courses in Clinical Psychology</t>
  </si>
  <si>
    <t>Other sexual orientation</t>
  </si>
  <si>
    <t>Divorced/Separated, Widowed</t>
  </si>
  <si>
    <t>No dependants</t>
  </si>
  <si>
    <t>Has dependants</t>
  </si>
  <si>
    <t>Other residence</t>
  </si>
  <si>
    <t>Prefer not to say or Not applicable</t>
  </si>
  <si>
    <t>Quintile 1 (lowest participation rate in HE)</t>
  </si>
  <si>
    <t>Quintile 5 (highest participation rate in HE)</t>
  </si>
  <si>
    <t>"Prefer not to say" includes people who do not have an appropriate postcode eg from outside the UK.</t>
  </si>
  <si>
    <t>No disability</t>
  </si>
  <si>
    <t>Two or more disabilities</t>
  </si>
  <si>
    <t>Total in the Asian/Asian British/Asian English/Asian Scottish/Asian Welsh group</t>
  </si>
  <si>
    <t>Other Asian background</t>
  </si>
  <si>
    <t>Total in the Black/Black British/Black English/Black Scottish/Black Welsh group</t>
  </si>
  <si>
    <t>Total in the Mixed group</t>
  </si>
  <si>
    <t>British English</t>
  </si>
  <si>
    <t>British Scottish</t>
  </si>
  <si>
    <t>British Welsh</t>
  </si>
  <si>
    <t>Other British (white)</t>
  </si>
  <si>
    <t>Other White background</t>
  </si>
  <si>
    <t>Total in the White group</t>
  </si>
  <si>
    <t>Total in the Other group</t>
  </si>
  <si>
    <t>Baha'i, Jain, Religion (not specified)</t>
  </si>
  <si>
    <t>Mixed (not specified), Other Mixed background</t>
  </si>
  <si>
    <t>Other ethnicity (not specified), Other ethnic background</t>
  </si>
  <si>
    <t>https://www.officeforstudents.org.uk/data-and-analysis/young-participation-by-area/</t>
  </si>
  <si>
    <t>% of applicants</t>
  </si>
  <si>
    <t>% of accepted</t>
  </si>
  <si>
    <t>% success applicants to accepted</t>
  </si>
  <si>
    <t>Equal Opportunities data - 2019 Entry</t>
  </si>
  <si>
    <t>55 and over</t>
  </si>
  <si>
    <t>50-54 years</t>
  </si>
  <si>
    <t>Disabled (not specified), Blind/partially sighted</t>
  </si>
  <si>
    <t>Deaf/hearing impairment</t>
  </si>
  <si>
    <t>Black (not specified)</t>
  </si>
  <si>
    <t>Other Black background</t>
  </si>
  <si>
    <t>courses. For information about current funding arrangements please see the Funding page of our website:</t>
  </si>
  <si>
    <t xml:space="preserve">The data in this file covers applicants for NHS clinical psychology training places. The tables include data from applicants </t>
  </si>
  <si>
    <t xml:space="preserve">who gave their authorisation for it to be made public. Some applicants who gave their authorisation preferred not to give </t>
  </si>
  <si>
    <t>details for particular questions. Some categories with small numbers are grouped together to maintain anonymity.</t>
  </si>
  <si>
    <t>To monitor the socio-economic background of applicants we ask you for your home UK postcode when you were age 17.</t>
  </si>
  <si>
    <t>We compare this with the POLAR data produced by the Office for Students about the participation of young people in</t>
  </si>
  <si>
    <t>higher education. Please see the Office for Students website if you need more information about POLAR.</t>
  </si>
  <si>
    <t>The National Health Service (NHS) provided the funding for most of the places for the 2019 entry for clinical psychology</t>
  </si>
  <si>
    <t>All Applicants</t>
  </si>
  <si>
    <t>All Acceptances</t>
  </si>
  <si>
    <t>https://www.clearing-house.org.uk/applications/funding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</si>
</sst>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2"/>
      <name val="Calibri"/>
      <family val="2"/>
    </font>
    <font>
      <sz val="1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2"/>
      <name val="Calibri"/>
      <family val="2"/>
    </font>
    <font>
      <u/>
      <sz val="12"/>
      <color theme="11"/>
      <name val="Calibri"/>
      <family val="2"/>
    </font>
    <font>
      <b/>
      <sz val="12"/>
      <color theme="3"/>
      <name val="Calibri"/>
      <family val="2"/>
      <scheme val="minor"/>
    </font>
    <font>
      <u/>
      <sz val="12"/>
      <color theme="4" tint="-0.24994659260841701"/>
      <name val="Calibri"/>
      <family val="2"/>
    </font>
    <font>
      <sz val="12"/>
      <name val="Calibri"/>
      <family val="2"/>
      <scheme val="minor"/>
    </font>
    <font>
      <b/>
      <sz val="13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 style="thin">
        <color auto="1"/>
      </left>
      <right/>
      <top/>
      <bottom style="medium">
        <color theme="4" tint="0.39994506668294322"/>
      </bottom>
      <diagonal/>
    </border>
    <border>
      <left style="thin">
        <color indexed="64"/>
      </left>
      <right style="thin">
        <color indexed="64"/>
      </right>
      <top/>
      <bottom style="medium">
        <color theme="4" tint="0.59996337778862885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medium">
        <color theme="4" tint="0.59996337778862885"/>
      </bottom>
      <diagonal/>
    </border>
    <border>
      <left style="thin">
        <color auto="1"/>
      </left>
      <right/>
      <top style="thin">
        <color auto="1"/>
      </top>
      <bottom style="medium">
        <color theme="4" tint="0.39994506668294322"/>
      </bottom>
      <diagonal/>
    </border>
    <border>
      <left/>
      <right/>
      <top/>
      <bottom style="medium">
        <color theme="4" tint="0.39994506668294322"/>
      </bottom>
      <diagonal/>
    </border>
    <border>
      <left/>
      <right style="thin">
        <color indexed="64"/>
      </right>
      <top/>
      <bottom style="medium">
        <color theme="4" tint="0.59996337778862885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 style="medium">
        <color theme="4" tint="0.59996337778862885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 tint="0.499984740745262"/>
      </bottom>
      <diagonal/>
    </border>
  </borders>
  <cellStyleXfs count="9">
    <xf numFmtId="0" fontId="0" fillId="0" borderId="0"/>
    <xf numFmtId="9" fontId="3" fillId="0" borderId="0" applyFill="0" applyBorder="0" applyAlignment="0" applyProtection="0"/>
    <xf numFmtId="0" fontId="6" fillId="0" borderId="0" applyNumberFormat="0" applyFill="0" applyBorder="0" applyAlignment="0" applyProtection="0"/>
    <xf numFmtId="0" fontId="2" fillId="0" borderId="7" applyNumberFormat="0" applyFill="0" applyAlignment="0" applyProtection="0"/>
    <xf numFmtId="0" fontId="4" fillId="0" borderId="0" applyNumberFormat="0" applyFill="0" applyBorder="0" applyAlignment="0" applyProtection="0"/>
    <xf numFmtId="0" fontId="5" fillId="0" borderId="8" applyNumberFormat="0" applyFill="0" applyAlignment="0" applyProtection="0"/>
    <xf numFmtId="0" fontId="5" fillId="0" borderId="9" applyNumberFormat="0" applyFill="0" applyAlignment="0" applyProtection="0"/>
    <xf numFmtId="0" fontId="5" fillId="0" borderId="10" applyNumberFormat="0" applyFill="0" applyAlignment="0" applyProtection="0"/>
    <xf numFmtId="0" fontId="8" fillId="0" borderId="19" applyNumberFormat="0" applyFill="0" applyAlignment="0" applyProtection="0"/>
  </cellStyleXfs>
  <cellXfs count="49">
    <xf numFmtId="0" fontId="0" fillId="0" borderId="0" xfId="0"/>
    <xf numFmtId="0" fontId="1" fillId="0" borderId="0" xfId="0" applyFont="1"/>
    <xf numFmtId="0" fontId="6" fillId="0" borderId="0" xfId="2"/>
    <xf numFmtId="1" fontId="1" fillId="0" borderId="0" xfId="0" applyNumberFormat="1" applyFont="1" applyBorder="1" applyProtection="1">
      <protection locked="0"/>
    </xf>
    <xf numFmtId="9" fontId="1" fillId="0" borderId="0" xfId="0" applyNumberFormat="1" applyFont="1" applyBorder="1" applyAlignment="1" applyProtection="1">
      <alignment horizontal="right"/>
    </xf>
    <xf numFmtId="1" fontId="1" fillId="0" borderId="0" xfId="0" applyNumberFormat="1" applyFont="1" applyBorder="1" applyProtection="1"/>
    <xf numFmtId="0" fontId="2" fillId="0" borderId="7" xfId="3" applyFill="1"/>
    <xf numFmtId="1" fontId="6" fillId="0" borderId="0" xfId="2" applyNumberFormat="1" applyBorder="1" applyProtection="1"/>
    <xf numFmtId="0" fontId="7" fillId="0" borderId="0" xfId="0" applyFont="1"/>
    <xf numFmtId="9" fontId="3" fillId="0" borderId="1" xfId="1" applyBorder="1" applyAlignment="1" applyProtection="1">
      <alignment horizontal="right" vertical="top" wrapText="1"/>
      <protection locked="0"/>
    </xf>
    <xf numFmtId="9" fontId="3" fillId="0" borderId="1" xfId="1" applyBorder="1" applyAlignment="1" applyProtection="1">
      <alignment horizontal="right"/>
    </xf>
    <xf numFmtId="9" fontId="3" fillId="0" borderId="1" xfId="1" applyBorder="1" applyAlignment="1" applyProtection="1">
      <alignment horizontal="right"/>
      <protection locked="0"/>
    </xf>
    <xf numFmtId="9" fontId="3" fillId="0" borderId="1" xfId="1" applyBorder="1" applyProtection="1"/>
    <xf numFmtId="9" fontId="3" fillId="0" borderId="4" xfId="1" applyBorder="1" applyAlignment="1" applyProtection="1">
      <alignment horizontal="right" vertical="center"/>
    </xf>
    <xf numFmtId="9" fontId="3" fillId="0" borderId="5" xfId="1" applyBorder="1" applyAlignment="1" applyProtection="1">
      <alignment horizontal="right" vertical="center"/>
    </xf>
    <xf numFmtId="9" fontId="3" fillId="0" borderId="4" xfId="1" applyBorder="1" applyAlignment="1" applyProtection="1">
      <alignment horizontal="right"/>
    </xf>
    <xf numFmtId="9" fontId="3" fillId="0" borderId="6" xfId="1" applyBorder="1" applyAlignment="1" applyProtection="1">
      <alignment horizontal="right" vertical="center"/>
    </xf>
    <xf numFmtId="9" fontId="3" fillId="0" borderId="1" xfId="1" applyBorder="1" applyAlignment="1" applyProtection="1">
      <alignment horizontal="right" vertical="center"/>
    </xf>
    <xf numFmtId="9" fontId="3" fillId="0" borderId="5" xfId="1" applyBorder="1" applyAlignment="1" applyProtection="1">
      <alignment horizontal="right"/>
    </xf>
    <xf numFmtId="9" fontId="3" fillId="0" borderId="6" xfId="1" applyBorder="1" applyAlignment="1" applyProtection="1">
      <alignment horizontal="right"/>
    </xf>
    <xf numFmtId="9" fontId="3" fillId="0" borderId="2" xfId="1" applyBorder="1" applyAlignment="1" applyProtection="1">
      <alignment horizontal="right" vertical="top" wrapText="1"/>
      <protection locked="0"/>
    </xf>
    <xf numFmtId="9" fontId="3" fillId="0" borderId="2" xfId="1" applyBorder="1" applyAlignment="1" applyProtection="1">
      <alignment horizontal="right"/>
    </xf>
    <xf numFmtId="9" fontId="3" fillId="0" borderId="2" xfId="1" applyBorder="1" applyAlignment="1" applyProtection="1">
      <alignment horizontal="right"/>
      <protection locked="0"/>
    </xf>
    <xf numFmtId="9" fontId="3" fillId="0" borderId="2" xfId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1" fontId="5" fillId="0" borderId="11" xfId="5" applyNumberFormat="1" applyBorder="1" applyAlignment="1" applyProtection="1">
      <alignment horizontal="left" vertical="top"/>
    </xf>
    <xf numFmtId="0" fontId="5" fillId="0" borderId="10" xfId="7"/>
    <xf numFmtId="9" fontId="5" fillId="0" borderId="10" xfId="7" applyNumberFormat="1" applyAlignment="1" applyProtection="1">
      <alignment horizontal="right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3" xfId="0" applyBorder="1"/>
    <xf numFmtId="0" fontId="5" fillId="0" borderId="12" xfId="5" applyBorder="1"/>
    <xf numFmtId="0" fontId="5" fillId="0" borderId="13" xfId="6" applyBorder="1" applyAlignment="1">
      <alignment wrapText="1"/>
    </xf>
    <xf numFmtId="0" fontId="0" fillId="0" borderId="2" xfId="0" applyBorder="1" applyAlignment="1">
      <alignment wrapText="1"/>
    </xf>
    <xf numFmtId="9" fontId="3" fillId="0" borderId="14" xfId="1" applyBorder="1" applyAlignment="1" applyProtection="1">
      <alignment horizontal="right" vertical="center"/>
    </xf>
    <xf numFmtId="9" fontId="3" fillId="0" borderId="15" xfId="1" applyBorder="1" applyAlignment="1" applyProtection="1">
      <alignment horizontal="right" vertical="center"/>
    </xf>
    <xf numFmtId="9" fontId="3" fillId="0" borderId="16" xfId="1" applyBorder="1" applyAlignment="1" applyProtection="1">
      <alignment horizontal="right" vertical="center"/>
    </xf>
    <xf numFmtId="9" fontId="3" fillId="0" borderId="2" xfId="1" applyBorder="1" applyAlignment="1" applyProtection="1">
      <alignment horizontal="right" vertical="center"/>
    </xf>
    <xf numFmtId="9" fontId="3" fillId="0" borderId="14" xfId="1" applyBorder="1" applyAlignment="1" applyProtection="1">
      <alignment horizontal="right"/>
    </xf>
    <xf numFmtId="9" fontId="3" fillId="0" borderId="15" xfId="1" applyBorder="1" applyAlignment="1" applyProtection="1">
      <alignment horizontal="right"/>
    </xf>
    <xf numFmtId="9" fontId="5" fillId="0" borderId="17" xfId="7" applyNumberFormat="1" applyBorder="1" applyAlignment="1" applyProtection="1">
      <alignment horizontal="right"/>
    </xf>
    <xf numFmtId="9" fontId="3" fillId="0" borderId="16" xfId="1" applyBorder="1" applyAlignment="1" applyProtection="1">
      <alignment horizontal="right"/>
    </xf>
    <xf numFmtId="0" fontId="5" fillId="0" borderId="18" xfId="6" applyBorder="1" applyAlignment="1">
      <alignment wrapText="1"/>
    </xf>
    <xf numFmtId="0" fontId="5" fillId="0" borderId="4" xfId="7" applyBorder="1"/>
    <xf numFmtId="9" fontId="5" fillId="0" borderId="4" xfId="7" applyNumberFormat="1" applyBorder="1" applyAlignment="1" applyProtection="1">
      <alignment horizontal="right"/>
    </xf>
    <xf numFmtId="9" fontId="5" fillId="0" borderId="14" xfId="7" applyNumberFormat="1" applyBorder="1" applyAlignment="1" applyProtection="1">
      <alignment horizontal="right"/>
    </xf>
    <xf numFmtId="0" fontId="8" fillId="0" borderId="19" xfId="8" applyFill="1"/>
  </cellXfs>
  <cellStyles count="9">
    <cellStyle name="Followed Hyperlink" xfId="4" builtinId="9" customBuiltin="1"/>
    <cellStyle name="Heading 1" xfId="3" builtinId="16"/>
    <cellStyle name="Heading 2" xfId="8" builtinId="17"/>
    <cellStyle name="Heading 3" xfId="5" builtinId="18" customBuiltin="1"/>
    <cellStyle name="Heading 4" xfId="6" builtinId="19" customBuiltin="1"/>
    <cellStyle name="Hyperlink" xfId="2" builtinId="8" customBuiltin="1"/>
    <cellStyle name="Normal" xfId="0" builtinId="0" customBuiltin="1"/>
    <cellStyle name="Percent" xfId="1" builtinId="5" customBuiltin="1"/>
    <cellStyle name="Total" xfId="7" builtinId="25" customBuiltin="1"/>
  </cellStyles>
  <dxfs count="12">
    <dxf>
      <numFmt numFmtId="1" formatCode="0"/>
      <alignment horizontal="left" vertical="top" textRotation="0" wrapText="0" indent="0" justifyLastLine="0" shrinkToFit="0" readingOrder="0"/>
      <border diagonalUp="0" diagonalDown="0" outline="0">
        <left style="thin">
          <color auto="1"/>
        </left>
        <right/>
        <top/>
        <bottom style="medium">
          <color theme="4" tint="0.39994506668294322"/>
        </bottom>
      </border>
      <protection locked="1" hidden="0"/>
    </dxf>
    <dxf>
      <numFmt numFmtId="1" formatCode="0"/>
      <alignment horizontal="left" vertical="top" textRotation="0" wrapText="0" indent="0" justifyLastLine="0" shrinkToFit="0" readingOrder="0"/>
      <border diagonalUp="0" diagonalDown="0" outline="0">
        <left style="thin">
          <color auto="1"/>
        </left>
        <right/>
        <top/>
        <bottom style="medium">
          <color theme="4" tint="0.39994506668294322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1" formatCode="0"/>
      <alignment horizontal="left" vertical="top" textRotation="0" wrapText="0" indent="0" justifyLastLine="0" shrinkToFit="0" readingOrder="0"/>
      <border diagonalUp="0" diagonalDown="0" outline="0">
        <left style="thin">
          <color auto="1"/>
        </left>
        <right/>
        <top/>
        <bottom style="medium">
          <color theme="4" tint="0.39994506668294322"/>
        </bottom>
      </border>
      <protection locked="1" hidden="0"/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numFmt numFmtId="1" formatCode="0"/>
      <alignment horizontal="left" vertical="top" textRotation="0" wrapText="0" indent="0" justifyLastLine="0" shrinkToFit="0" readingOrder="0"/>
      <border diagonalUp="0" diagonalDown="0" outline="0">
        <left style="thin">
          <color auto="1"/>
        </left>
        <right/>
        <top/>
        <bottom style="medium">
          <color theme="4" tint="0.39994506668294322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left" vertical="top" textRotation="0" wrapText="0" indent="0" justifyLastLine="0" shrinkToFit="0" readingOrder="0"/>
      <border diagonalUp="0" diagonalDown="0" outline="0">
        <left style="thin">
          <color auto="1"/>
        </left>
        <right/>
        <top/>
        <bottom style="medium">
          <color theme="4" tint="0.39994506668294322"/>
        </bottom>
      </border>
      <protection locked="1" hidden="0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medium">
          <color theme="4" tint="0.59996337778862885"/>
        </bottom>
      </border>
    </dxf>
    <dxf>
      <numFmt numFmtId="1" formatCode="0"/>
      <alignment horizontal="left" vertical="top" textRotation="0" wrapText="0" indent="0" justifyLastLine="0" shrinkToFit="0" readingOrder="0"/>
      <protection locked="1" hidden="0"/>
    </dxf>
  </dxfs>
  <tableStyles count="1" defaultTableStyle="TableStyleMedium2" defaultPivotStyle="PivotStyleLight16">
    <tableStyle name="Table Style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Equalopps2019" displayName="Equalopps2019" ref="A18:F137" headerRowCount="0" totalsRowShown="0" headerRowDxfId="11" tableBorderDxfId="10" headerRowCellStyle="Heading 3">
  <tableColumns count="6">
    <tableColumn id="1" name="Column1" headerRowDxfId="9" dataDxfId="8"/>
    <tableColumn id="2" name="Column2" headerRowDxfId="7" dataDxfId="6" headerRowCellStyle="Heading 3"/>
    <tableColumn id="3" name="Column3" headerRowDxfId="5" dataDxfId="4" headerRowCellStyle="Heading 3" dataCellStyle="Percent"/>
    <tableColumn id="4" name="Column4" headerRowDxfId="3" dataDxfId="2" headerRowCellStyle="Heading 3"/>
    <tableColumn id="5" name="Column5" headerRowDxfId="1" headerRowCellStyle="Heading 3"/>
    <tableColumn id="6" name="Column6" headerRowDxfId="0" headerRowCellStyle="Heading 3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Green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learing-house.org.uk/applications/funding" TargetMode="External"/><Relationship Id="rId1" Type="http://schemas.openxmlformats.org/officeDocument/2006/relationships/hyperlink" Target="https://www.officeforstudents.org.uk/data-and-analysis/young-participation-by-area/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7"/>
  <sheetViews>
    <sheetView showGridLines="0" tabSelected="1" zoomScaleNormal="100" workbookViewId="0">
      <selection activeCell="A7" sqref="A7"/>
    </sheetView>
  </sheetViews>
  <sheetFormatPr defaultRowHeight="15.75" x14ac:dyDescent="0.25"/>
  <cols>
    <col min="1" max="1" width="46.875" customWidth="1"/>
    <col min="2" max="6" width="10.875" customWidth="1"/>
  </cols>
  <sheetData>
    <row r="1" spans="1:6" ht="25.5" customHeight="1" thickBot="1" x14ac:dyDescent="0.35">
      <c r="A1" s="48" t="s">
        <v>63</v>
      </c>
      <c r="B1" s="48"/>
      <c r="C1" s="48"/>
      <c r="D1" s="48"/>
      <c r="E1" s="48"/>
      <c r="F1" s="48"/>
    </row>
    <row r="2" spans="1:6" ht="25.5" customHeight="1" thickTop="1" thickBot="1" x14ac:dyDescent="0.35">
      <c r="A2" s="6" t="s">
        <v>93</v>
      </c>
      <c r="B2" s="6"/>
      <c r="C2" s="6"/>
      <c r="D2" s="6"/>
      <c r="E2" s="6"/>
      <c r="F2" s="6"/>
    </row>
    <row r="3" spans="1:6" ht="16.5" thickTop="1" x14ac:dyDescent="0.25">
      <c r="A3" s="1"/>
      <c r="B3" s="1"/>
      <c r="C3" s="1"/>
      <c r="D3" s="1"/>
      <c r="E3" s="1"/>
      <c r="F3" s="1"/>
    </row>
    <row r="4" spans="1:6" x14ac:dyDescent="0.25">
      <c r="A4" s="8" t="s">
        <v>107</v>
      </c>
      <c r="B4" s="1"/>
      <c r="C4" s="1"/>
      <c r="D4" s="1"/>
      <c r="E4" s="1"/>
      <c r="F4" s="1"/>
    </row>
    <row r="5" spans="1:6" x14ac:dyDescent="0.25">
      <c r="A5" s="8" t="s">
        <v>100</v>
      </c>
      <c r="B5" s="1"/>
      <c r="C5" s="1"/>
      <c r="D5" s="1"/>
      <c r="E5" s="1"/>
      <c r="F5" s="1"/>
    </row>
    <row r="6" spans="1:6" x14ac:dyDescent="0.25">
      <c r="A6" s="2" t="s">
        <v>110</v>
      </c>
      <c r="B6" s="1"/>
      <c r="C6" s="1"/>
      <c r="D6" s="1"/>
      <c r="E6" s="1"/>
      <c r="F6" s="1"/>
    </row>
    <row r="7" spans="1:6" s="1" customFormat="1" x14ac:dyDescent="0.25">
      <c r="A7"/>
    </row>
    <row r="8" spans="1:6" x14ac:dyDescent="0.25">
      <c r="A8" s="8" t="s">
        <v>101</v>
      </c>
      <c r="B8" s="1"/>
      <c r="C8" s="1"/>
      <c r="D8" s="1"/>
      <c r="E8" s="1"/>
      <c r="F8" s="1"/>
    </row>
    <row r="9" spans="1:6" x14ac:dyDescent="0.25">
      <c r="A9" s="8" t="s">
        <v>102</v>
      </c>
      <c r="B9" s="1"/>
      <c r="C9" s="1"/>
      <c r="D9" s="1"/>
      <c r="E9" s="1"/>
      <c r="F9" s="1"/>
    </row>
    <row r="10" spans="1:6" x14ac:dyDescent="0.25">
      <c r="A10" s="8" t="s">
        <v>103</v>
      </c>
      <c r="B10" s="1"/>
      <c r="C10" s="1"/>
      <c r="D10" s="1"/>
      <c r="E10" s="1"/>
      <c r="F10" s="1"/>
    </row>
    <row r="11" spans="1:6" x14ac:dyDescent="0.25">
      <c r="B11" s="1"/>
      <c r="C11" s="1"/>
      <c r="D11" s="1"/>
      <c r="E11" s="1"/>
      <c r="F11" s="1"/>
    </row>
    <row r="12" spans="1:6" x14ac:dyDescent="0.25">
      <c r="A12" t="s">
        <v>104</v>
      </c>
      <c r="B12" s="1"/>
      <c r="C12" s="1"/>
      <c r="D12" s="1"/>
      <c r="E12" s="1"/>
      <c r="F12" s="1"/>
    </row>
    <row r="13" spans="1:6" x14ac:dyDescent="0.25">
      <c r="A13" t="s">
        <v>105</v>
      </c>
      <c r="B13" s="1"/>
      <c r="C13" s="1"/>
      <c r="D13" s="1"/>
      <c r="E13" s="1"/>
      <c r="F13" s="1"/>
    </row>
    <row r="14" spans="1:6" x14ac:dyDescent="0.25">
      <c r="A14" t="s">
        <v>106</v>
      </c>
      <c r="B14" s="3"/>
      <c r="C14" s="4"/>
      <c r="D14" s="5"/>
      <c r="E14" s="4"/>
      <c r="F14" s="4"/>
    </row>
    <row r="15" spans="1:6" x14ac:dyDescent="0.25">
      <c r="A15" s="7" t="s">
        <v>89</v>
      </c>
      <c r="B15" s="3"/>
      <c r="C15" s="4"/>
      <c r="D15" s="5"/>
      <c r="E15" s="4"/>
      <c r="F15" s="4"/>
    </row>
    <row r="16" spans="1:6" x14ac:dyDescent="0.25">
      <c r="A16" t="s">
        <v>72</v>
      </c>
      <c r="B16" s="3"/>
      <c r="C16" s="4"/>
      <c r="D16" s="5"/>
      <c r="E16" s="4"/>
      <c r="F16" s="4"/>
    </row>
    <row r="17" spans="1:6" x14ac:dyDescent="0.25">
      <c r="A17" s="1"/>
      <c r="B17" s="1"/>
      <c r="C17" s="1"/>
      <c r="D17" s="1"/>
      <c r="E17" s="1"/>
      <c r="F17" s="1"/>
    </row>
    <row r="18" spans="1:6" ht="16.5" thickBot="1" x14ac:dyDescent="0.3">
      <c r="A18" s="32"/>
      <c r="B18" s="26" t="s">
        <v>108</v>
      </c>
      <c r="C18" s="26"/>
      <c r="D18" s="26" t="s">
        <v>109</v>
      </c>
      <c r="E18" s="26"/>
      <c r="F18" s="26"/>
    </row>
    <row r="19" spans="1:6" ht="47.25" x14ac:dyDescent="0.25">
      <c r="A19" s="32"/>
      <c r="B19" s="25" t="s">
        <v>0</v>
      </c>
      <c r="C19" s="25" t="s">
        <v>90</v>
      </c>
      <c r="D19" s="25" t="s">
        <v>0</v>
      </c>
      <c r="E19" s="25" t="s">
        <v>91</v>
      </c>
      <c r="F19" s="35" t="s">
        <v>92</v>
      </c>
    </row>
    <row r="20" spans="1:6" x14ac:dyDescent="0.25">
      <c r="A20" s="32"/>
      <c r="B20" s="24"/>
      <c r="C20" s="20"/>
      <c r="D20" s="24"/>
      <c r="E20" s="9"/>
      <c r="F20" s="20"/>
    </row>
    <row r="21" spans="1:6" ht="16.5" thickBot="1" x14ac:dyDescent="0.3">
      <c r="A21" s="33" t="s">
        <v>1</v>
      </c>
      <c r="B21" s="24">
        <v>3925</v>
      </c>
      <c r="C21" s="21">
        <v>1</v>
      </c>
      <c r="D21" s="24">
        <v>607</v>
      </c>
      <c r="E21" s="10">
        <v>1</v>
      </c>
      <c r="F21" s="21">
        <f>(D21/B21)</f>
        <v>0.15464968152866243</v>
      </c>
    </row>
    <row r="22" spans="1:6" x14ac:dyDescent="0.25">
      <c r="A22" s="32"/>
      <c r="B22" s="24"/>
      <c r="C22" s="21"/>
      <c r="D22" s="24"/>
      <c r="E22" s="10"/>
      <c r="F22" s="21"/>
    </row>
    <row r="23" spans="1:6" ht="16.5" thickBot="1" x14ac:dyDescent="0.3">
      <c r="A23" s="33" t="s">
        <v>15</v>
      </c>
      <c r="B23" s="24"/>
      <c r="C23" s="22"/>
      <c r="D23" s="24"/>
      <c r="E23" s="11"/>
      <c r="F23" s="22"/>
    </row>
    <row r="24" spans="1:6" x14ac:dyDescent="0.25">
      <c r="A24" s="32" t="s">
        <v>16</v>
      </c>
      <c r="B24" s="24">
        <v>1001</v>
      </c>
      <c r="C24" s="21">
        <f>(B24/B21)</f>
        <v>0.25503184713375798</v>
      </c>
      <c r="D24" s="24">
        <v>116</v>
      </c>
      <c r="E24" s="10">
        <f>(D24/D21)</f>
        <v>0.19110378912685339</v>
      </c>
      <c r="F24" s="21">
        <f>IF(B24=0,0,(D24/B24))</f>
        <v>0.11588411588411589</v>
      </c>
    </row>
    <row r="25" spans="1:6" x14ac:dyDescent="0.25">
      <c r="A25" s="32" t="s">
        <v>3</v>
      </c>
      <c r="B25" s="24">
        <v>13</v>
      </c>
      <c r="C25" s="21">
        <f>(B25/B21)</f>
        <v>3.3121019108280254E-3</v>
      </c>
      <c r="D25" s="29">
        <v>391</v>
      </c>
      <c r="E25" s="13">
        <f>(D25/D21)</f>
        <v>0.64415156507413507</v>
      </c>
      <c r="F25" s="36">
        <f>IF(B26=0,0,(D25/SUM(B25:B26)))</f>
        <v>0.1956956956956957</v>
      </c>
    </row>
    <row r="26" spans="1:6" x14ac:dyDescent="0.25">
      <c r="A26" s="32" t="s">
        <v>17</v>
      </c>
      <c r="B26" s="24">
        <v>1985</v>
      </c>
      <c r="C26" s="21">
        <f>(B26/B21)</f>
        <v>0.50573248407643312</v>
      </c>
      <c r="D26" s="30"/>
      <c r="E26" s="14"/>
      <c r="F26" s="37"/>
    </row>
    <row r="27" spans="1:6" x14ac:dyDescent="0.25">
      <c r="A27" s="32" t="s">
        <v>18</v>
      </c>
      <c r="B27" s="24">
        <v>539</v>
      </c>
      <c r="C27" s="21">
        <f>(B27/B21)</f>
        <v>0.13732484076433121</v>
      </c>
      <c r="D27" s="24">
        <v>77</v>
      </c>
      <c r="E27" s="10">
        <f>(D27/D21)</f>
        <v>0.12685337726523888</v>
      </c>
      <c r="F27" s="21">
        <f>IF(B27=0,0,(D27/B27))</f>
        <v>0.14285714285714285</v>
      </c>
    </row>
    <row r="28" spans="1:6" x14ac:dyDescent="0.25">
      <c r="A28" s="32" t="s">
        <v>19</v>
      </c>
      <c r="B28" s="24">
        <v>201</v>
      </c>
      <c r="C28" s="21">
        <f>(B28/B21)</f>
        <v>5.1210191082802545E-2</v>
      </c>
      <c r="D28" s="24">
        <v>12</v>
      </c>
      <c r="E28" s="10">
        <f>(D28/D21)</f>
        <v>1.9769357495881382E-2</v>
      </c>
      <c r="F28" s="21">
        <f>IF(B28=0,0,(D28/B28))</f>
        <v>5.9701492537313432E-2</v>
      </c>
    </row>
    <row r="29" spans="1:6" x14ac:dyDescent="0.25">
      <c r="A29" s="32" t="s">
        <v>20</v>
      </c>
      <c r="B29" s="24">
        <v>95</v>
      </c>
      <c r="C29" s="21">
        <f>(B29/B21)</f>
        <v>2.4203821656050957E-2</v>
      </c>
      <c r="D29" s="29">
        <v>11</v>
      </c>
      <c r="E29" s="15">
        <f>(D29/D21)</f>
        <v>1.8121911037891267E-2</v>
      </c>
      <c r="F29" s="38">
        <f>IF(B29=0,0,(D29/SUM(B29:B31)))</f>
        <v>6.1111111111111109E-2</v>
      </c>
    </row>
    <row r="30" spans="1:6" x14ac:dyDescent="0.25">
      <c r="A30" s="32" t="s">
        <v>21</v>
      </c>
      <c r="B30" s="24">
        <v>68</v>
      </c>
      <c r="C30" s="21">
        <f>(B30/B21)</f>
        <v>1.7324840764331211E-2</v>
      </c>
      <c r="D30" s="31"/>
      <c r="E30" s="16"/>
      <c r="F30" s="38"/>
    </row>
    <row r="31" spans="1:6" x14ac:dyDescent="0.25">
      <c r="A31" s="32" t="s">
        <v>95</v>
      </c>
      <c r="B31" s="24">
        <v>17</v>
      </c>
      <c r="C31" s="21">
        <f>(B31/B21)</f>
        <v>4.3312101910828026E-3</v>
      </c>
      <c r="D31" s="30"/>
      <c r="E31" s="14"/>
      <c r="F31" s="37"/>
    </row>
    <row r="32" spans="1:6" x14ac:dyDescent="0.25">
      <c r="A32" s="32" t="s">
        <v>94</v>
      </c>
      <c r="B32" s="24">
        <v>6</v>
      </c>
      <c r="C32" s="21">
        <f>(B32/B21)</f>
        <v>1.5286624203821656E-3</v>
      </c>
      <c r="D32" s="24">
        <v>0</v>
      </c>
      <c r="E32" s="10">
        <f>(D32/D21)</f>
        <v>0</v>
      </c>
      <c r="F32" s="21">
        <f>IF(B32=0,0,(D32/B32))</f>
        <v>0</v>
      </c>
    </row>
    <row r="33" spans="1:6" x14ac:dyDescent="0.25">
      <c r="A33" s="32"/>
      <c r="B33" s="24"/>
      <c r="C33" s="21"/>
      <c r="D33" s="24"/>
      <c r="E33" s="10"/>
      <c r="F33" s="21"/>
    </row>
    <row r="34" spans="1:6" ht="16.5" thickBot="1" x14ac:dyDescent="0.3">
      <c r="A34" s="33" t="s">
        <v>2</v>
      </c>
      <c r="B34" s="24"/>
      <c r="C34" s="21"/>
      <c r="D34" s="24"/>
      <c r="E34" s="10"/>
      <c r="F34" s="21"/>
    </row>
    <row r="35" spans="1:6" x14ac:dyDescent="0.25">
      <c r="A35" s="32" t="s">
        <v>3</v>
      </c>
      <c r="B35" s="24">
        <v>15</v>
      </c>
      <c r="C35" s="21">
        <f>(B35/B21)</f>
        <v>3.821656050955414E-3</v>
      </c>
      <c r="D35" s="29">
        <v>504</v>
      </c>
      <c r="E35" s="13">
        <f>(D35/D21)</f>
        <v>0.83031301482701814</v>
      </c>
      <c r="F35" s="36">
        <f>IF(B35=0,0,(D35/SUM(B35:B36)))</f>
        <v>0.15517241379310345</v>
      </c>
    </row>
    <row r="36" spans="1:6" x14ac:dyDescent="0.25">
      <c r="A36" s="32" t="s">
        <v>4</v>
      </c>
      <c r="B36" s="24">
        <v>3233</v>
      </c>
      <c r="C36" s="21">
        <f>(B36/B21)</f>
        <v>0.82369426751592356</v>
      </c>
      <c r="D36" s="30"/>
      <c r="E36" s="14"/>
      <c r="F36" s="37"/>
    </row>
    <row r="37" spans="1:6" x14ac:dyDescent="0.25">
      <c r="A37" s="32" t="s">
        <v>5</v>
      </c>
      <c r="B37" s="24">
        <v>677</v>
      </c>
      <c r="C37" s="21">
        <f>(B37/B21)</f>
        <v>0.17248407643312103</v>
      </c>
      <c r="D37" s="24">
        <v>103</v>
      </c>
      <c r="E37" s="10">
        <f>(D37/D21)</f>
        <v>0.16968698517298189</v>
      </c>
      <c r="F37" s="21">
        <f>IF(B37=0,0,(D37/B37))</f>
        <v>0.15214180206794684</v>
      </c>
    </row>
    <row r="38" spans="1:6" x14ac:dyDescent="0.25">
      <c r="A38" s="32"/>
      <c r="B38" s="24"/>
      <c r="C38" s="21"/>
      <c r="D38" s="24"/>
      <c r="E38" s="10"/>
      <c r="F38" s="21"/>
    </row>
    <row r="39" spans="1:6" ht="16.5" thickBot="1" x14ac:dyDescent="0.3">
      <c r="A39" s="33" t="s">
        <v>6</v>
      </c>
      <c r="B39" s="24"/>
      <c r="C39" s="21"/>
      <c r="D39" s="24"/>
      <c r="E39" s="10"/>
      <c r="F39" s="21"/>
    </row>
    <row r="40" spans="1:6" x14ac:dyDescent="0.25">
      <c r="A40" s="32" t="s">
        <v>3</v>
      </c>
      <c r="B40" s="24">
        <v>53</v>
      </c>
      <c r="C40" s="21">
        <f>(B40/B21)</f>
        <v>1.3503184713375796E-2</v>
      </c>
      <c r="D40" s="29">
        <v>12</v>
      </c>
      <c r="E40" s="13">
        <f>(D40/D21)</f>
        <v>1.9769357495881382E-2</v>
      </c>
      <c r="F40" s="36">
        <f>IF(B40=0,0,(D40/SUM(B40:B41)))</f>
        <v>0.11009174311926606</v>
      </c>
    </row>
    <row r="41" spans="1:6" x14ac:dyDescent="0.25">
      <c r="A41" s="32" t="s">
        <v>65</v>
      </c>
      <c r="B41" s="24">
        <v>56</v>
      </c>
      <c r="C41" s="21">
        <f>(B41/B21)</f>
        <v>1.4267515923566879E-2</v>
      </c>
      <c r="D41" s="30"/>
      <c r="E41" s="14"/>
      <c r="F41" s="37"/>
    </row>
    <row r="42" spans="1:6" x14ac:dyDescent="0.25">
      <c r="A42" s="32" t="s">
        <v>7</v>
      </c>
      <c r="B42" s="24">
        <v>1269</v>
      </c>
      <c r="C42" s="21">
        <f>(B42/B21)</f>
        <v>0.32331210191082804</v>
      </c>
      <c r="D42" s="24">
        <v>226</v>
      </c>
      <c r="E42" s="10">
        <f>(D42/D21)</f>
        <v>0.37232289950576608</v>
      </c>
      <c r="F42" s="21">
        <f>IF(B42=0,0,(D42/B42))</f>
        <v>0.17809298660362491</v>
      </c>
    </row>
    <row r="43" spans="1:6" x14ac:dyDescent="0.25">
      <c r="A43" s="32" t="s">
        <v>8</v>
      </c>
      <c r="B43" s="24">
        <v>2547</v>
      </c>
      <c r="C43" s="21">
        <f>(B43/B21)</f>
        <v>0.64891719745222931</v>
      </c>
      <c r="D43" s="24">
        <v>369</v>
      </c>
      <c r="E43" s="10">
        <f>(D43/D21)</f>
        <v>0.6079077429983526</v>
      </c>
      <c r="F43" s="21">
        <f>IF(B43=0,0,(D43/B43))</f>
        <v>0.14487632508833923</v>
      </c>
    </row>
    <row r="44" spans="1:6" x14ac:dyDescent="0.25">
      <c r="A44" s="32"/>
      <c r="B44" s="24"/>
      <c r="C44" s="23"/>
      <c r="D44" s="24"/>
      <c r="E44" s="12"/>
      <c r="F44" s="21"/>
    </row>
    <row r="45" spans="1:6" ht="16.5" thickBot="1" x14ac:dyDescent="0.3">
      <c r="A45" s="33" t="s">
        <v>10</v>
      </c>
      <c r="B45" s="24"/>
      <c r="C45" s="21"/>
      <c r="D45" s="24"/>
      <c r="E45" s="10"/>
      <c r="F45" s="21"/>
    </row>
    <row r="46" spans="1:6" x14ac:dyDescent="0.25">
      <c r="A46" s="32" t="s">
        <v>3</v>
      </c>
      <c r="B46" s="24">
        <v>177</v>
      </c>
      <c r="C46" s="21">
        <f>(B46/B21)</f>
        <v>4.5095541401273885E-2</v>
      </c>
      <c r="D46" s="24">
        <v>25</v>
      </c>
      <c r="E46" s="10">
        <f>(D46/D21)</f>
        <v>4.118616144975288E-2</v>
      </c>
      <c r="F46" s="21">
        <f t="shared" ref="F46:F51" si="0">IF(B46=0,0,(D46/B46))</f>
        <v>0.14124293785310735</v>
      </c>
    </row>
    <row r="47" spans="1:6" x14ac:dyDescent="0.25">
      <c r="A47" s="32" t="s">
        <v>11</v>
      </c>
      <c r="B47" s="24">
        <v>227</v>
      </c>
      <c r="C47" s="21">
        <f>(B47/B21)</f>
        <v>5.7834394904458596E-2</v>
      </c>
      <c r="D47" s="24">
        <v>39</v>
      </c>
      <c r="E47" s="10">
        <f>(D47/D21)</f>
        <v>6.4250411861614495E-2</v>
      </c>
      <c r="F47" s="21">
        <f t="shared" si="0"/>
        <v>0.17180616740088106</v>
      </c>
    </row>
    <row r="48" spans="1:6" x14ac:dyDescent="0.25">
      <c r="A48" s="32" t="s">
        <v>12</v>
      </c>
      <c r="B48" s="24">
        <v>78</v>
      </c>
      <c r="C48" s="21">
        <f>(B48/B21)</f>
        <v>1.9872611464968153E-2</v>
      </c>
      <c r="D48" s="24">
        <v>10</v>
      </c>
      <c r="E48" s="10">
        <f>(D48/D21)</f>
        <v>1.6474464579901153E-2</v>
      </c>
      <c r="F48" s="21">
        <f t="shared" si="0"/>
        <v>0.12820512820512819</v>
      </c>
    </row>
    <row r="49" spans="1:6" x14ac:dyDescent="0.25">
      <c r="A49" s="32" t="s">
        <v>13</v>
      </c>
      <c r="B49" s="24">
        <v>60</v>
      </c>
      <c r="C49" s="21">
        <f>(B49/B21)</f>
        <v>1.5286624203821656E-2</v>
      </c>
      <c r="D49" s="24">
        <v>13</v>
      </c>
      <c r="E49" s="17">
        <f>(D49/D21)</f>
        <v>2.1416803953871501E-2</v>
      </c>
      <c r="F49" s="39">
        <f t="shared" si="0"/>
        <v>0.21666666666666667</v>
      </c>
    </row>
    <row r="50" spans="1:6" x14ac:dyDescent="0.25">
      <c r="A50" s="32" t="s">
        <v>64</v>
      </c>
      <c r="B50" s="24">
        <v>19</v>
      </c>
      <c r="C50" s="21">
        <f>(B50/B21)</f>
        <v>4.8407643312101912E-3</v>
      </c>
      <c r="D50" s="24">
        <v>9</v>
      </c>
      <c r="E50" s="17">
        <f>(D50/D21)</f>
        <v>1.4827018121911038E-2</v>
      </c>
      <c r="F50" s="39">
        <f t="shared" si="0"/>
        <v>0.47368421052631576</v>
      </c>
    </row>
    <row r="51" spans="1:6" x14ac:dyDescent="0.25">
      <c r="A51" s="32" t="s">
        <v>14</v>
      </c>
      <c r="B51" s="24">
        <v>3364</v>
      </c>
      <c r="C51" s="21">
        <f>(B51/B21)</f>
        <v>0.85707006369426753</v>
      </c>
      <c r="D51" s="24">
        <v>511</v>
      </c>
      <c r="E51" s="10">
        <f>(D51/D21)</f>
        <v>0.84184514003294897</v>
      </c>
      <c r="F51" s="21">
        <f t="shared" si="0"/>
        <v>0.1519024970273484</v>
      </c>
    </row>
    <row r="52" spans="1:6" x14ac:dyDescent="0.25">
      <c r="A52" s="32"/>
      <c r="B52" s="24"/>
      <c r="C52" s="21"/>
      <c r="D52" s="24"/>
      <c r="E52" s="10"/>
      <c r="F52" s="21"/>
    </row>
    <row r="53" spans="1:6" ht="16.5" thickBot="1" x14ac:dyDescent="0.3">
      <c r="A53" s="33" t="s">
        <v>9</v>
      </c>
      <c r="B53" s="24"/>
      <c r="C53" s="21"/>
      <c r="D53" s="24"/>
      <c r="E53" s="10"/>
      <c r="F53" s="21"/>
    </row>
    <row r="54" spans="1:6" x14ac:dyDescent="0.25">
      <c r="A54" s="32" t="s">
        <v>3</v>
      </c>
      <c r="B54" s="24">
        <v>30</v>
      </c>
      <c r="C54" s="21">
        <f>(B54/B21)</f>
        <v>7.6433121019108281E-3</v>
      </c>
      <c r="D54" s="29">
        <v>569</v>
      </c>
      <c r="E54" s="15">
        <f>(D54/D21)</f>
        <v>0.93739703459637558</v>
      </c>
      <c r="F54" s="40">
        <f>IF(B54=0,0,(D54/SUM(B54:B55)))</f>
        <v>0.16073446327683616</v>
      </c>
    </row>
    <row r="55" spans="1:6" x14ac:dyDescent="0.25">
      <c r="A55" s="32" t="s">
        <v>66</v>
      </c>
      <c r="B55" s="24">
        <v>3510</v>
      </c>
      <c r="C55" s="21">
        <f>(B55/B21)</f>
        <v>0.8942675159235669</v>
      </c>
      <c r="D55" s="30"/>
      <c r="E55" s="18"/>
      <c r="F55" s="41"/>
    </row>
    <row r="56" spans="1:6" x14ac:dyDescent="0.25">
      <c r="A56" s="32" t="s">
        <v>67</v>
      </c>
      <c r="B56" s="24">
        <v>385</v>
      </c>
      <c r="C56" s="21">
        <f>(B56/B21)</f>
        <v>9.8089171974522299E-2</v>
      </c>
      <c r="D56" s="24">
        <v>38</v>
      </c>
      <c r="E56" s="10">
        <f>(D56/D21)</f>
        <v>6.260296540362438E-2</v>
      </c>
      <c r="F56" s="21">
        <f>IF(B56=0,0,(D56/B56))</f>
        <v>9.8701298701298706E-2</v>
      </c>
    </row>
    <row r="57" spans="1:6" x14ac:dyDescent="0.25">
      <c r="A57" s="32"/>
      <c r="B57" s="24"/>
      <c r="C57" s="21"/>
      <c r="D57" s="24"/>
      <c r="E57" s="10"/>
      <c r="F57" s="21"/>
    </row>
    <row r="58" spans="1:6" ht="16.5" thickBot="1" x14ac:dyDescent="0.3">
      <c r="A58" s="33" t="s">
        <v>22</v>
      </c>
      <c r="B58" s="24"/>
      <c r="C58" s="21"/>
      <c r="D58" s="24"/>
      <c r="E58" s="10"/>
      <c r="F58" s="21"/>
    </row>
    <row r="59" spans="1:6" x14ac:dyDescent="0.25">
      <c r="A59" s="32" t="s">
        <v>3</v>
      </c>
      <c r="B59" s="24">
        <v>8</v>
      </c>
      <c r="C59" s="21">
        <f>(B59/B21)</f>
        <v>2.0382165605095539E-3</v>
      </c>
      <c r="D59" s="29">
        <v>600</v>
      </c>
      <c r="E59" s="13">
        <f>(D59/D21)</f>
        <v>0.98846787479406917</v>
      </c>
      <c r="F59" s="36">
        <f>IF(B59=0,0,(D59/SUM(B59:B60)))</f>
        <v>0.16194331983805668</v>
      </c>
    </row>
    <row r="60" spans="1:6" x14ac:dyDescent="0.25">
      <c r="A60" s="32" t="s">
        <v>23</v>
      </c>
      <c r="B60" s="24">
        <v>3697</v>
      </c>
      <c r="C60" s="21">
        <f>(B60/B21)</f>
        <v>0.94191082802547765</v>
      </c>
      <c r="D60" s="30"/>
      <c r="E60" s="14"/>
      <c r="F60" s="37"/>
    </row>
    <row r="61" spans="1:6" x14ac:dyDescent="0.25">
      <c r="A61" s="32" t="s">
        <v>24</v>
      </c>
      <c r="B61" s="24">
        <v>176</v>
      </c>
      <c r="C61" s="21">
        <f>(B61/B21)</f>
        <v>4.4840764331210189E-2</v>
      </c>
      <c r="D61" s="24">
        <v>7</v>
      </c>
      <c r="E61" s="10">
        <f>(D61/D21)</f>
        <v>1.1532125205930808E-2</v>
      </c>
      <c r="F61" s="21">
        <f>IF(B61=0,0,(D61/B61))</f>
        <v>3.9772727272727272E-2</v>
      </c>
    </row>
    <row r="62" spans="1:6" x14ac:dyDescent="0.25">
      <c r="A62" s="32" t="s">
        <v>68</v>
      </c>
      <c r="B62" s="24">
        <v>44</v>
      </c>
      <c r="C62" s="21">
        <f>(B62/B21)</f>
        <v>1.1210191082802547E-2</v>
      </c>
      <c r="D62" s="24">
        <v>0</v>
      </c>
      <c r="E62" s="10">
        <f>(D62/D21)</f>
        <v>0</v>
      </c>
      <c r="F62" s="21">
        <f>IF(B62=0,0,(D62/B62))</f>
        <v>0</v>
      </c>
    </row>
    <row r="63" spans="1:6" x14ac:dyDescent="0.25">
      <c r="A63" s="32"/>
      <c r="B63" s="24"/>
      <c r="C63" s="22"/>
      <c r="D63" s="24"/>
      <c r="E63" s="11"/>
      <c r="F63" s="21"/>
    </row>
    <row r="64" spans="1:6" ht="16.5" thickBot="1" x14ac:dyDescent="0.3">
      <c r="A64" s="33" t="s">
        <v>25</v>
      </c>
      <c r="B64" s="24"/>
      <c r="C64" s="21"/>
      <c r="D64" s="24"/>
      <c r="E64" s="10"/>
      <c r="F64" s="21"/>
    </row>
    <row r="65" spans="1:6" x14ac:dyDescent="0.25">
      <c r="A65" s="32" t="s">
        <v>69</v>
      </c>
      <c r="B65" s="24">
        <v>753</v>
      </c>
      <c r="C65" s="21">
        <f>(B65/B21)</f>
        <v>0.19184713375796178</v>
      </c>
      <c r="D65" s="24">
        <v>71</v>
      </c>
      <c r="E65" s="10">
        <f>(D65/D21)</f>
        <v>0.11696869851729819</v>
      </c>
      <c r="F65" s="21">
        <f t="shared" ref="F65:F70" si="1">IF(B65=0,0,(D65/B65))</f>
        <v>9.4289508632138114E-2</v>
      </c>
    </row>
    <row r="66" spans="1:6" x14ac:dyDescent="0.25">
      <c r="A66" s="32" t="s">
        <v>70</v>
      </c>
      <c r="B66" s="24">
        <v>318</v>
      </c>
      <c r="C66" s="21">
        <f>(B66/B21)</f>
        <v>8.101910828025477E-2</v>
      </c>
      <c r="D66" s="24">
        <v>37</v>
      </c>
      <c r="E66" s="10">
        <f>(D66/D21)</f>
        <v>6.0955518945634266E-2</v>
      </c>
      <c r="F66" s="21">
        <f t="shared" si="1"/>
        <v>0.11635220125786164</v>
      </c>
    </row>
    <row r="67" spans="1:6" x14ac:dyDescent="0.25">
      <c r="A67" s="32" t="s">
        <v>26</v>
      </c>
      <c r="B67" s="24">
        <v>473</v>
      </c>
      <c r="C67" s="21">
        <f>(B67/B21)</f>
        <v>0.12050955414012739</v>
      </c>
      <c r="D67" s="24">
        <v>71</v>
      </c>
      <c r="E67" s="10">
        <f>(D67/D21)</f>
        <v>0.11696869851729819</v>
      </c>
      <c r="F67" s="21">
        <f t="shared" si="1"/>
        <v>0.15010570824524314</v>
      </c>
    </row>
    <row r="68" spans="1:6" x14ac:dyDescent="0.25">
      <c r="A68" s="32" t="s">
        <v>27</v>
      </c>
      <c r="B68" s="24">
        <v>572</v>
      </c>
      <c r="C68" s="21">
        <f>(B68/B21)</f>
        <v>0.14573248407643313</v>
      </c>
      <c r="D68" s="24">
        <v>82</v>
      </c>
      <c r="E68" s="10">
        <f>(D68/D21)</f>
        <v>0.13509060955518945</v>
      </c>
      <c r="F68" s="21">
        <f t="shared" si="1"/>
        <v>0.14335664335664336</v>
      </c>
    </row>
    <row r="69" spans="1:6" x14ac:dyDescent="0.25">
      <c r="A69" s="32" t="s">
        <v>28</v>
      </c>
      <c r="B69" s="24">
        <v>775</v>
      </c>
      <c r="C69" s="21">
        <f>(B69/B21)</f>
        <v>0.19745222929936307</v>
      </c>
      <c r="D69" s="24">
        <v>135</v>
      </c>
      <c r="E69" s="10">
        <f>(D69/D21)</f>
        <v>0.22240527182866557</v>
      </c>
      <c r="F69" s="21">
        <f t="shared" si="1"/>
        <v>0.17419354838709677</v>
      </c>
    </row>
    <row r="70" spans="1:6" x14ac:dyDescent="0.25">
      <c r="A70" s="32" t="s">
        <v>71</v>
      </c>
      <c r="B70" s="24">
        <v>1034</v>
      </c>
      <c r="C70" s="21">
        <f>(B70/B21)</f>
        <v>0.26343949044585985</v>
      </c>
      <c r="D70" s="24">
        <v>211</v>
      </c>
      <c r="E70" s="10">
        <f>(D70/D21)</f>
        <v>0.34761120263591433</v>
      </c>
      <c r="F70" s="21">
        <f t="shared" si="1"/>
        <v>0.20406189555125726</v>
      </c>
    </row>
    <row r="71" spans="1:6" x14ac:dyDescent="0.25">
      <c r="A71" s="32"/>
      <c r="B71" s="24"/>
      <c r="C71" s="21"/>
      <c r="D71" s="24"/>
      <c r="E71" s="10"/>
      <c r="F71" s="21"/>
    </row>
    <row r="72" spans="1:6" ht="16.5" thickBot="1" x14ac:dyDescent="0.3">
      <c r="A72" s="33" t="s">
        <v>29</v>
      </c>
      <c r="B72" s="24"/>
      <c r="C72" s="22"/>
      <c r="D72" s="24"/>
      <c r="E72" s="11"/>
      <c r="F72" s="22"/>
    </row>
    <row r="73" spans="1:6" x14ac:dyDescent="0.25">
      <c r="A73" s="32" t="s">
        <v>3</v>
      </c>
      <c r="B73" s="24">
        <v>51</v>
      </c>
      <c r="C73" s="21">
        <f>(B73/B21)</f>
        <v>1.2993630573248408E-2</v>
      </c>
      <c r="D73" s="24">
        <v>7</v>
      </c>
      <c r="E73" s="10">
        <f>(D73/D21)</f>
        <v>1.1532125205930808E-2</v>
      </c>
      <c r="F73" s="21">
        <f>IF(B73=0,0,(D73/B73))</f>
        <v>0.13725490196078433</v>
      </c>
    </row>
    <row r="74" spans="1:6" x14ac:dyDescent="0.25">
      <c r="A74" s="32" t="s">
        <v>73</v>
      </c>
      <c r="B74" s="24">
        <v>3388</v>
      </c>
      <c r="C74" s="21">
        <f>(B74/B21)</f>
        <v>0.86318471337579616</v>
      </c>
      <c r="D74" s="24">
        <v>520</v>
      </c>
      <c r="E74" s="10">
        <f>(D74/D21)</f>
        <v>0.85667215815485998</v>
      </c>
      <c r="F74" s="21">
        <f>IF(B74=0,0,(D74/B74))</f>
        <v>0.15348288075560804</v>
      </c>
    </row>
    <row r="75" spans="1:6" ht="16.5" thickBot="1" x14ac:dyDescent="0.3">
      <c r="A75" s="34" t="s">
        <v>30</v>
      </c>
      <c r="B75" s="27">
        <f>SUM(B77:B85)</f>
        <v>486</v>
      </c>
      <c r="C75" s="28">
        <f>(B75/B21)</f>
        <v>0.12382165605095541</v>
      </c>
      <c r="D75" s="27">
        <f>SUM(D77:D85)</f>
        <v>80</v>
      </c>
      <c r="E75" s="28">
        <f>(D75/D21)</f>
        <v>0.13179571663920922</v>
      </c>
      <c r="F75" s="42">
        <f>IF(B75=0,0,(D75/B75))</f>
        <v>0.16460905349794239</v>
      </c>
    </row>
    <row r="76" spans="1:6" x14ac:dyDescent="0.25">
      <c r="A76" s="32"/>
      <c r="B76" s="24"/>
      <c r="C76" s="21"/>
      <c r="D76" s="24"/>
      <c r="E76" s="15"/>
      <c r="F76" s="40"/>
    </row>
    <row r="77" spans="1:6" x14ac:dyDescent="0.25">
      <c r="A77" s="32" t="s">
        <v>96</v>
      </c>
      <c r="B77" s="24">
        <v>8</v>
      </c>
      <c r="C77" s="21">
        <f>(B77/B21)</f>
        <v>2.0382165605095539E-3</v>
      </c>
      <c r="D77" s="29">
        <v>7</v>
      </c>
      <c r="E77" s="13">
        <f>(D77/D21)</f>
        <v>1.1532125205930808E-2</v>
      </c>
      <c r="F77" s="36">
        <f>IF(B77=0,0,(D77/SUM(B77:B79)))</f>
        <v>0.20588235294117646</v>
      </c>
    </row>
    <row r="78" spans="1:6" x14ac:dyDescent="0.25">
      <c r="A78" s="32" t="s">
        <v>97</v>
      </c>
      <c r="B78" s="24">
        <v>14</v>
      </c>
      <c r="C78" s="21">
        <f>(B78/B21)</f>
        <v>3.5668789808917197E-3</v>
      </c>
      <c r="D78" s="31"/>
      <c r="E78" s="16"/>
      <c r="F78" s="38"/>
    </row>
    <row r="79" spans="1:6" x14ac:dyDescent="0.25">
      <c r="A79" s="32" t="s">
        <v>35</v>
      </c>
      <c r="B79" s="24">
        <v>12</v>
      </c>
      <c r="C79" s="21">
        <f>(B79/B21)</f>
        <v>3.0573248407643311E-3</v>
      </c>
      <c r="D79" s="30"/>
      <c r="E79" s="16"/>
      <c r="F79" s="38"/>
    </row>
    <row r="80" spans="1:6" x14ac:dyDescent="0.25">
      <c r="A80" s="32" t="s">
        <v>32</v>
      </c>
      <c r="B80" s="24">
        <v>53</v>
      </c>
      <c r="C80" s="21">
        <f>(B80/B21)</f>
        <v>1.3503184713375796E-2</v>
      </c>
      <c r="D80" s="24">
        <v>7</v>
      </c>
      <c r="E80" s="10">
        <f>(D80/D21)</f>
        <v>1.1532125205930808E-2</v>
      </c>
      <c r="F80" s="21">
        <f>IF(B80=0,0,(D80/B80))</f>
        <v>0.13207547169811321</v>
      </c>
    </row>
    <row r="81" spans="1:6" x14ac:dyDescent="0.25">
      <c r="A81" s="32" t="s">
        <v>31</v>
      </c>
      <c r="B81" s="24">
        <v>194</v>
      </c>
      <c r="C81" s="21">
        <f>(B81/B21)</f>
        <v>4.9426751592356689E-2</v>
      </c>
      <c r="D81" s="24">
        <v>39</v>
      </c>
      <c r="E81" s="10">
        <f>(D81/D21)</f>
        <v>6.4250411861614495E-2</v>
      </c>
      <c r="F81" s="21">
        <f>IF(B81=0,0,(D81/B81))</f>
        <v>0.20103092783505155</v>
      </c>
    </row>
    <row r="82" spans="1:6" x14ac:dyDescent="0.25">
      <c r="A82" s="32" t="s">
        <v>33</v>
      </c>
      <c r="B82" s="24">
        <v>0</v>
      </c>
      <c r="C82" s="21">
        <f>(B82/B21)</f>
        <v>0</v>
      </c>
      <c r="D82" s="24">
        <v>0</v>
      </c>
      <c r="E82" s="10">
        <f>(D82/D21)</f>
        <v>0</v>
      </c>
      <c r="F82" s="21">
        <f>IF(B82=0,0,(D82/B82))</f>
        <v>0</v>
      </c>
    </row>
    <row r="83" spans="1:6" x14ac:dyDescent="0.25">
      <c r="A83" s="32" t="s">
        <v>34</v>
      </c>
      <c r="B83" s="24">
        <v>92</v>
      </c>
      <c r="C83" s="21">
        <f>(B83/B21)</f>
        <v>2.3439490445859874E-2</v>
      </c>
      <c r="D83" s="24">
        <v>12</v>
      </c>
      <c r="E83" s="10">
        <f>(D83/D21)</f>
        <v>1.9769357495881382E-2</v>
      </c>
      <c r="F83" s="21">
        <f>IF(B83=0,0,(D83/B83))</f>
        <v>0.13043478260869565</v>
      </c>
    </row>
    <row r="84" spans="1:6" x14ac:dyDescent="0.25">
      <c r="A84" s="32" t="s">
        <v>74</v>
      </c>
      <c r="B84" s="24">
        <v>43</v>
      </c>
      <c r="C84" s="21">
        <f>(B84/B21)</f>
        <v>1.0955414012738853E-2</v>
      </c>
      <c r="D84" s="29">
        <v>15</v>
      </c>
      <c r="E84" s="13">
        <f>(D84/D21)</f>
        <v>2.4711696869851731E-2</v>
      </c>
      <c r="F84" s="36">
        <f>IF(B84=0,0,(D84/SUM(B84:B85)))</f>
        <v>0.13274336283185842</v>
      </c>
    </row>
    <row r="85" spans="1:6" x14ac:dyDescent="0.25">
      <c r="A85" s="32" t="s">
        <v>36</v>
      </c>
      <c r="B85" s="24">
        <v>70</v>
      </c>
      <c r="C85" s="21">
        <f>(B85/B21)</f>
        <v>1.7834394904458598E-2</v>
      </c>
      <c r="D85" s="30"/>
      <c r="E85" s="14"/>
      <c r="F85" s="37"/>
    </row>
    <row r="86" spans="1:6" x14ac:dyDescent="0.25">
      <c r="A86" s="32"/>
      <c r="B86" s="24"/>
      <c r="C86" s="21"/>
      <c r="D86" s="24"/>
      <c r="E86" s="10"/>
      <c r="F86" s="21"/>
    </row>
    <row r="87" spans="1:6" ht="16.5" thickBot="1" x14ac:dyDescent="0.3">
      <c r="A87" s="33" t="s">
        <v>37</v>
      </c>
      <c r="B87" s="24"/>
      <c r="C87" s="21"/>
      <c r="D87" s="24"/>
      <c r="E87" s="10"/>
      <c r="F87" s="21"/>
    </row>
    <row r="88" spans="1:6" x14ac:dyDescent="0.25">
      <c r="A88" s="32" t="s">
        <v>3</v>
      </c>
      <c r="B88" s="24">
        <v>254</v>
      </c>
      <c r="C88" s="21">
        <f>(B88/B21)</f>
        <v>6.4713375796178349E-2</v>
      </c>
      <c r="D88" s="24">
        <v>45</v>
      </c>
      <c r="E88" s="10">
        <f>(D88/D21)</f>
        <v>7.4135090609555185E-2</v>
      </c>
      <c r="F88" s="21">
        <f>IF(B88=0,0,(D88/B88))</f>
        <v>0.17716535433070865</v>
      </c>
    </row>
    <row r="89" spans="1:6" x14ac:dyDescent="0.25">
      <c r="A89" s="32" t="s">
        <v>38</v>
      </c>
      <c r="B89" s="24">
        <v>2504</v>
      </c>
      <c r="C89" s="21">
        <f>(B89/B21)</f>
        <v>0.63796178343949039</v>
      </c>
      <c r="D89" s="24">
        <v>426</v>
      </c>
      <c r="E89" s="10">
        <f>(D89/D21)</f>
        <v>0.70181219110378912</v>
      </c>
      <c r="F89" s="21">
        <f>IF(B89=0,0,(D89/B89))</f>
        <v>0.17012779552715654</v>
      </c>
    </row>
    <row r="90" spans="1:6" ht="16.5" thickBot="1" x14ac:dyDescent="0.3">
      <c r="A90" s="34" t="s">
        <v>39</v>
      </c>
      <c r="B90" s="27">
        <f>SUM(B92:B101)</f>
        <v>1167</v>
      </c>
      <c r="C90" s="28">
        <f>(B90/B21)</f>
        <v>0.29732484076433119</v>
      </c>
      <c r="D90" s="27">
        <f>SUM(D92:D101)</f>
        <v>136</v>
      </c>
      <c r="E90" s="28">
        <f>(D90/D21)</f>
        <v>0.22405271828665568</v>
      </c>
      <c r="F90" s="42">
        <f>IF(B90=0,0,(D90/B90))</f>
        <v>0.11653813196229648</v>
      </c>
    </row>
    <row r="91" spans="1:6" x14ac:dyDescent="0.25">
      <c r="A91" s="32"/>
      <c r="B91" s="24"/>
      <c r="C91" s="21"/>
      <c r="D91" s="24"/>
      <c r="E91" s="10"/>
      <c r="F91" s="21"/>
    </row>
    <row r="92" spans="1:6" x14ac:dyDescent="0.25">
      <c r="A92" s="32" t="s">
        <v>40</v>
      </c>
      <c r="B92" s="24">
        <v>250</v>
      </c>
      <c r="C92" s="21">
        <f>(B92/B21)</f>
        <v>6.3694267515923567E-2</v>
      </c>
      <c r="D92" s="24">
        <v>45</v>
      </c>
      <c r="E92" s="10">
        <f>(D92/D21)</f>
        <v>7.4135090609555185E-2</v>
      </c>
      <c r="F92" s="21">
        <f>IF(B92=0,0,(D92/B92))</f>
        <v>0.18</v>
      </c>
    </row>
    <row r="93" spans="1:6" x14ac:dyDescent="0.25">
      <c r="A93" s="32" t="s">
        <v>41</v>
      </c>
      <c r="B93" s="24">
        <v>294</v>
      </c>
      <c r="C93" s="21">
        <f>(B93/B21)</f>
        <v>7.4904458598726117E-2</v>
      </c>
      <c r="D93" s="24">
        <v>32</v>
      </c>
      <c r="E93" s="10">
        <f>(D93/D21)</f>
        <v>5.2718286655683691E-2</v>
      </c>
      <c r="F93" s="21">
        <f>IF(B93=0,0,(D93/B93))</f>
        <v>0.10884353741496598</v>
      </c>
    </row>
    <row r="94" spans="1:6" x14ac:dyDescent="0.25">
      <c r="A94" s="32" t="s">
        <v>42</v>
      </c>
      <c r="B94" s="24">
        <v>219</v>
      </c>
      <c r="C94" s="21">
        <f>(B94/B21)</f>
        <v>5.5796178343949045E-2</v>
      </c>
      <c r="D94" s="24">
        <v>22</v>
      </c>
      <c r="E94" s="10">
        <f>(D94/D21)</f>
        <v>3.6243822075782535E-2</v>
      </c>
      <c r="F94" s="21">
        <f>IF(B94=0,0,(D94/B94))</f>
        <v>0.1004566210045662</v>
      </c>
    </row>
    <row r="95" spans="1:6" x14ac:dyDescent="0.25">
      <c r="A95" s="32" t="s">
        <v>46</v>
      </c>
      <c r="B95" s="24">
        <v>180</v>
      </c>
      <c r="C95" s="21">
        <f>(B95/B21)</f>
        <v>4.5859872611464965E-2</v>
      </c>
      <c r="D95" s="24">
        <v>19</v>
      </c>
      <c r="E95" s="10">
        <f>(D95/D21)</f>
        <v>3.130148270181219E-2</v>
      </c>
      <c r="F95" s="21">
        <f>IF(B95=0,0,(D95/B95))</f>
        <v>0.10555555555555556</v>
      </c>
    </row>
    <row r="96" spans="1:6" x14ac:dyDescent="0.25">
      <c r="A96" s="32" t="s">
        <v>43</v>
      </c>
      <c r="B96" s="24">
        <v>29</v>
      </c>
      <c r="C96" s="21">
        <f>(B96/B21)</f>
        <v>7.3885350318471333E-3</v>
      </c>
      <c r="D96" s="29">
        <v>8</v>
      </c>
      <c r="E96" s="13">
        <f>(D96/D21)</f>
        <v>1.3179571663920923E-2</v>
      </c>
      <c r="F96" s="36">
        <f>IF(B96=0,0,(D96/SUM(B96:B98)))</f>
        <v>6.25E-2</v>
      </c>
    </row>
    <row r="97" spans="1:6" x14ac:dyDescent="0.25">
      <c r="A97" s="32" t="s">
        <v>44</v>
      </c>
      <c r="B97" s="24">
        <v>53</v>
      </c>
      <c r="C97" s="21">
        <f>(B97/B21)</f>
        <v>1.3503184713375796E-2</v>
      </c>
      <c r="D97" s="31"/>
      <c r="E97" s="16"/>
      <c r="F97" s="38"/>
    </row>
    <row r="98" spans="1:6" x14ac:dyDescent="0.25">
      <c r="A98" s="32" t="s">
        <v>47</v>
      </c>
      <c r="B98" s="24">
        <v>46</v>
      </c>
      <c r="C98" s="21">
        <f>(B98/B21)</f>
        <v>1.1719745222929937E-2</v>
      </c>
      <c r="D98" s="30"/>
      <c r="E98" s="18"/>
      <c r="F98" s="41"/>
    </row>
    <row r="99" spans="1:6" x14ac:dyDescent="0.25">
      <c r="A99" s="32" t="s">
        <v>45</v>
      </c>
      <c r="B99" s="24">
        <v>17</v>
      </c>
      <c r="C99" s="21">
        <f>(B99/B21)</f>
        <v>4.3312101910828026E-3</v>
      </c>
      <c r="D99" s="29">
        <v>5</v>
      </c>
      <c r="E99" s="15">
        <f>(D99/D21)</f>
        <v>8.2372322899505763E-3</v>
      </c>
      <c r="F99" s="36">
        <f>IF(B99=0,0,(D99/SUM(B99:B100)))</f>
        <v>8.4745762711864403E-2</v>
      </c>
    </row>
    <row r="100" spans="1:6" x14ac:dyDescent="0.25">
      <c r="A100" s="32" t="s">
        <v>86</v>
      </c>
      <c r="B100" s="24">
        <v>42</v>
      </c>
      <c r="C100" s="21">
        <f>(B100/B21)</f>
        <v>1.070063694267516E-2</v>
      </c>
      <c r="D100" s="30"/>
      <c r="E100" s="14"/>
      <c r="F100" s="37"/>
    </row>
    <row r="101" spans="1:6" x14ac:dyDescent="0.25">
      <c r="A101" s="32" t="s">
        <v>48</v>
      </c>
      <c r="B101" s="24">
        <v>37</v>
      </c>
      <c r="C101" s="21">
        <f>(B101/B21)</f>
        <v>9.4267515923566886E-3</v>
      </c>
      <c r="D101" s="24">
        <v>5</v>
      </c>
      <c r="E101" s="17">
        <f>(D101/D21)</f>
        <v>8.2372322899505763E-3</v>
      </c>
      <c r="F101" s="39">
        <f>IF(B101=0,0,(D101/B101))</f>
        <v>0.13513513513513514</v>
      </c>
    </row>
    <row r="102" spans="1:6" x14ac:dyDescent="0.25">
      <c r="A102" s="32"/>
      <c r="B102" s="24"/>
      <c r="C102" s="21"/>
      <c r="D102" s="24"/>
      <c r="E102" s="10"/>
      <c r="F102" s="21"/>
    </row>
    <row r="103" spans="1:6" ht="16.5" thickBot="1" x14ac:dyDescent="0.3">
      <c r="A103" s="33" t="s">
        <v>49</v>
      </c>
      <c r="B103" s="24"/>
      <c r="C103" s="22"/>
      <c r="D103" s="24"/>
      <c r="E103" s="11"/>
      <c r="F103" s="22"/>
    </row>
    <row r="104" spans="1:6" x14ac:dyDescent="0.25">
      <c r="A104" s="32" t="s">
        <v>3</v>
      </c>
      <c r="B104" s="24">
        <v>58</v>
      </c>
      <c r="C104" s="21">
        <f>(B104/B21)</f>
        <v>1.4777070063694267E-2</v>
      </c>
      <c r="D104" s="24">
        <v>6</v>
      </c>
      <c r="E104" s="10">
        <f>(D104/D21)</f>
        <v>9.8846787479406912E-3</v>
      </c>
      <c r="F104" s="21">
        <f>IF(B104=0,0,(D104/B104))</f>
        <v>0.10344827586206896</v>
      </c>
    </row>
    <row r="105" spans="1:6" x14ac:dyDescent="0.25">
      <c r="A105" s="32"/>
      <c r="B105" s="24"/>
      <c r="C105" s="21"/>
      <c r="D105" s="24"/>
      <c r="E105" s="10"/>
      <c r="F105" s="21"/>
    </row>
    <row r="106" spans="1:6" x14ac:dyDescent="0.25">
      <c r="A106" s="32" t="s">
        <v>54</v>
      </c>
      <c r="B106" s="24">
        <v>142</v>
      </c>
      <c r="C106" s="21">
        <f>(B106/B21)</f>
        <v>3.6178343949044588E-2</v>
      </c>
      <c r="D106" s="24">
        <v>9</v>
      </c>
      <c r="E106" s="10">
        <f>(D106/D21)</f>
        <v>1.4827018121911038E-2</v>
      </c>
      <c r="F106" s="21">
        <f>IF(B106=0,0,(D106/B106))</f>
        <v>6.3380281690140844E-2</v>
      </c>
    </row>
    <row r="107" spans="1:6" x14ac:dyDescent="0.25">
      <c r="A107" s="32" t="s">
        <v>55</v>
      </c>
      <c r="B107" s="24">
        <v>88</v>
      </c>
      <c r="C107" s="21">
        <f>(B107/B21)</f>
        <v>2.2420382165605095E-2</v>
      </c>
      <c r="D107" s="24">
        <v>5</v>
      </c>
      <c r="E107" s="17">
        <f>(D107/D21)</f>
        <v>8.2372322899505763E-3</v>
      </c>
      <c r="F107" s="21">
        <f>IF(B107=0,0,(D107/B107))</f>
        <v>5.6818181818181816E-2</v>
      </c>
    </row>
    <row r="108" spans="1:6" x14ac:dyDescent="0.25">
      <c r="A108" s="32" t="s">
        <v>53</v>
      </c>
      <c r="B108" s="24">
        <v>25</v>
      </c>
      <c r="C108" s="21">
        <f>(B108/B21)</f>
        <v>6.369426751592357E-3</v>
      </c>
      <c r="D108" s="29">
        <v>7</v>
      </c>
      <c r="E108" s="13">
        <f>(D108/D21)</f>
        <v>1.1532125205930808E-2</v>
      </c>
      <c r="F108" s="36">
        <f>IF(B108=0,0,(D108/SUM(B108:B110)))</f>
        <v>9.0909090909090912E-2</v>
      </c>
    </row>
    <row r="109" spans="1:6" x14ac:dyDescent="0.25">
      <c r="A109" s="32" t="s">
        <v>52</v>
      </c>
      <c r="B109" s="24">
        <v>14</v>
      </c>
      <c r="C109" s="21">
        <f>(B109/B21)</f>
        <v>3.5668789808917197E-3</v>
      </c>
      <c r="D109" s="31"/>
      <c r="E109" s="16"/>
      <c r="F109" s="38"/>
    </row>
    <row r="110" spans="1:6" x14ac:dyDescent="0.25">
      <c r="A110" s="32" t="s">
        <v>76</v>
      </c>
      <c r="B110" s="24">
        <v>38</v>
      </c>
      <c r="C110" s="21">
        <f>(B110/B21)</f>
        <v>9.6815286624203824E-3</v>
      </c>
      <c r="D110" s="30"/>
      <c r="E110" s="14"/>
      <c r="F110" s="37"/>
    </row>
    <row r="111" spans="1:6" ht="32.25" thickBot="1" x14ac:dyDescent="0.3">
      <c r="A111" s="34" t="s">
        <v>75</v>
      </c>
      <c r="B111" s="27">
        <f>SUM(B106:B110)</f>
        <v>307</v>
      </c>
      <c r="C111" s="28">
        <f>(B111/B21)</f>
        <v>7.8216560509554139E-2</v>
      </c>
      <c r="D111" s="27">
        <f>SUM(D106:D110)</f>
        <v>21</v>
      </c>
      <c r="E111" s="28">
        <f>(D111/D21)</f>
        <v>3.459637561779242E-2</v>
      </c>
      <c r="F111" s="42">
        <f>IF(B111=0,0,(D111/B111))</f>
        <v>6.8403908794788276E-2</v>
      </c>
    </row>
    <row r="112" spans="1:6" x14ac:dyDescent="0.25">
      <c r="A112" s="32"/>
      <c r="B112" s="24"/>
      <c r="C112" s="21"/>
      <c r="D112" s="24"/>
      <c r="E112" s="12"/>
      <c r="F112" s="21"/>
    </row>
    <row r="113" spans="1:6" x14ac:dyDescent="0.25">
      <c r="A113" s="32" t="s">
        <v>79</v>
      </c>
      <c r="B113" s="24">
        <v>1985</v>
      </c>
      <c r="C113" s="21">
        <f>(B113/B21)</f>
        <v>0.50573248407643312</v>
      </c>
      <c r="D113" s="24">
        <v>362</v>
      </c>
      <c r="E113" s="10">
        <f>(D113/D21)</f>
        <v>0.59637561779242176</v>
      </c>
      <c r="F113" s="21">
        <f t="shared" ref="F113:F120" si="2">IF(B113=0,0,(D113/B113))</f>
        <v>0.18236775818639797</v>
      </c>
    </row>
    <row r="114" spans="1:6" x14ac:dyDescent="0.25">
      <c r="A114" s="32" t="s">
        <v>80</v>
      </c>
      <c r="B114" s="24">
        <v>186</v>
      </c>
      <c r="C114" s="21">
        <f>(B114/B21)</f>
        <v>4.7388535031847132E-2</v>
      </c>
      <c r="D114" s="24">
        <v>30</v>
      </c>
      <c r="E114" s="10">
        <f>(D114/D21)</f>
        <v>4.9423393739703461E-2</v>
      </c>
      <c r="F114" s="21">
        <f t="shared" si="2"/>
        <v>0.16129032258064516</v>
      </c>
    </row>
    <row r="115" spans="1:6" x14ac:dyDescent="0.25">
      <c r="A115" s="32" t="s">
        <v>81</v>
      </c>
      <c r="B115" s="24">
        <v>119</v>
      </c>
      <c r="C115" s="21">
        <f>(B115/B21)</f>
        <v>3.0318471337579617E-2</v>
      </c>
      <c r="D115" s="24">
        <v>25</v>
      </c>
      <c r="E115" s="10">
        <f>(D115/D21)</f>
        <v>4.118616144975288E-2</v>
      </c>
      <c r="F115" s="21">
        <f t="shared" si="2"/>
        <v>0.21008403361344538</v>
      </c>
    </row>
    <row r="116" spans="1:6" x14ac:dyDescent="0.25">
      <c r="A116" s="32" t="s">
        <v>82</v>
      </c>
      <c r="B116" s="24">
        <v>73</v>
      </c>
      <c r="C116" s="21">
        <f>(B116/B21)</f>
        <v>1.8598726114649682E-2</v>
      </c>
      <c r="D116" s="24">
        <v>17</v>
      </c>
      <c r="E116" s="10">
        <f>(D116/D21)</f>
        <v>2.800658978583196E-2</v>
      </c>
      <c r="F116" s="21">
        <f t="shared" si="2"/>
        <v>0.23287671232876711</v>
      </c>
    </row>
    <row r="117" spans="1:6" x14ac:dyDescent="0.25">
      <c r="A117" s="32" t="s">
        <v>51</v>
      </c>
      <c r="B117" s="24">
        <v>190</v>
      </c>
      <c r="C117" s="21">
        <f>(B117/B21)</f>
        <v>4.8407643312101914E-2</v>
      </c>
      <c r="D117" s="24">
        <v>30</v>
      </c>
      <c r="E117" s="10">
        <f>(D117/D21)</f>
        <v>4.9423393739703461E-2</v>
      </c>
      <c r="F117" s="21">
        <f t="shared" si="2"/>
        <v>0.15789473684210525</v>
      </c>
    </row>
    <row r="118" spans="1:6" x14ac:dyDescent="0.25">
      <c r="A118" s="32" t="s">
        <v>50</v>
      </c>
      <c r="B118" s="24">
        <v>137</v>
      </c>
      <c r="C118" s="21">
        <f>(B118/B21)</f>
        <v>3.4904458598726117E-2</v>
      </c>
      <c r="D118" s="24">
        <v>15</v>
      </c>
      <c r="E118" s="10">
        <f>(D118/D21)</f>
        <v>2.4711696869851731E-2</v>
      </c>
      <c r="F118" s="21">
        <f t="shared" si="2"/>
        <v>0.10948905109489052</v>
      </c>
    </row>
    <row r="119" spans="1:6" x14ac:dyDescent="0.25">
      <c r="A119" s="32" t="s">
        <v>83</v>
      </c>
      <c r="B119" s="24">
        <v>430</v>
      </c>
      <c r="C119" s="21">
        <f>(B119/B21)</f>
        <v>0.10955414012738854</v>
      </c>
      <c r="D119" s="24">
        <v>39</v>
      </c>
      <c r="E119" s="10">
        <f>(D119/D21)</f>
        <v>6.4250411861614495E-2</v>
      </c>
      <c r="F119" s="21">
        <f t="shared" si="2"/>
        <v>9.0697674418604657E-2</v>
      </c>
    </row>
    <row r="120" spans="1:6" ht="16.5" thickBot="1" x14ac:dyDescent="0.3">
      <c r="A120" s="34" t="s">
        <v>84</v>
      </c>
      <c r="B120" s="27">
        <f>SUM(B113:B119)</f>
        <v>3120</v>
      </c>
      <c r="C120" s="28">
        <f>(B120/B21)</f>
        <v>0.79490445859872616</v>
      </c>
      <c r="D120" s="27">
        <f>SUM(D113:D119)</f>
        <v>518</v>
      </c>
      <c r="E120" s="28">
        <f>(D120/D21)</f>
        <v>0.85337726523887969</v>
      </c>
      <c r="F120" s="42">
        <f t="shared" si="2"/>
        <v>0.16602564102564102</v>
      </c>
    </row>
    <row r="121" spans="1:6" x14ac:dyDescent="0.25">
      <c r="A121" s="32"/>
      <c r="B121" s="24"/>
      <c r="C121" s="21"/>
      <c r="D121" s="24"/>
      <c r="E121" s="12"/>
      <c r="F121" s="21"/>
    </row>
    <row r="122" spans="1:6" x14ac:dyDescent="0.25">
      <c r="A122" s="32" t="s">
        <v>58</v>
      </c>
      <c r="B122" s="24">
        <v>54</v>
      </c>
      <c r="C122" s="21">
        <f>(B122/B21)</f>
        <v>1.3757961783439491E-2</v>
      </c>
      <c r="D122" s="24">
        <v>9</v>
      </c>
      <c r="E122" s="17">
        <f>(D122/D21)</f>
        <v>1.4827018121911038E-2</v>
      </c>
      <c r="F122" s="21">
        <f>IF(B122=0,0,(D122/B122))</f>
        <v>0.16666666666666666</v>
      </c>
    </row>
    <row r="123" spans="1:6" x14ac:dyDescent="0.25">
      <c r="A123" s="32" t="s">
        <v>59</v>
      </c>
      <c r="B123" s="24">
        <v>13</v>
      </c>
      <c r="C123" s="21">
        <f>(B123/B21)</f>
        <v>3.3121019108280254E-3</v>
      </c>
      <c r="D123" s="29">
        <v>6</v>
      </c>
      <c r="E123" s="15">
        <f>(D123/D21)</f>
        <v>9.8846787479406912E-3</v>
      </c>
      <c r="F123" s="36">
        <f>IF(B123=0,0,(D123/SUM(B123:B124)))</f>
        <v>0.125</v>
      </c>
    </row>
    <row r="124" spans="1:6" x14ac:dyDescent="0.25">
      <c r="A124" s="32" t="s">
        <v>60</v>
      </c>
      <c r="B124" s="24">
        <v>35</v>
      </c>
      <c r="C124" s="21">
        <f>(B124/B21)</f>
        <v>8.9171974522292991E-3</v>
      </c>
      <c r="D124" s="30"/>
      <c r="E124" s="14"/>
      <c r="F124" s="37"/>
    </row>
    <row r="125" spans="1:6" x14ac:dyDescent="0.25">
      <c r="A125" s="32" t="s">
        <v>87</v>
      </c>
      <c r="B125" s="24">
        <v>69</v>
      </c>
      <c r="C125" s="21">
        <f>(B125/B21)</f>
        <v>1.7579617834394906E-2</v>
      </c>
      <c r="D125" s="24">
        <v>13</v>
      </c>
      <c r="E125" s="10">
        <f>(D125/D21)</f>
        <v>2.1416803953871501E-2</v>
      </c>
      <c r="F125" s="21">
        <f>IF(B125=0,0,(D125/B125))</f>
        <v>0.18840579710144928</v>
      </c>
    </row>
    <row r="126" spans="1:6" ht="16.5" thickBot="1" x14ac:dyDescent="0.3">
      <c r="A126" s="34" t="s">
        <v>78</v>
      </c>
      <c r="B126" s="27">
        <f>SUM(B122:B125)</f>
        <v>171</v>
      </c>
      <c r="C126" s="28">
        <f>(B126/B21)</f>
        <v>4.3566878980891718E-2</v>
      </c>
      <c r="D126" s="27">
        <f>SUM(D122:D125)</f>
        <v>28</v>
      </c>
      <c r="E126" s="28">
        <f>(D126/D21)</f>
        <v>4.6128500823723231E-2</v>
      </c>
      <c r="F126" s="42">
        <f>IF(B126=0,0,(D126/B126))</f>
        <v>0.16374269005847952</v>
      </c>
    </row>
    <row r="127" spans="1:6" x14ac:dyDescent="0.25">
      <c r="A127" s="32"/>
      <c r="B127" s="24"/>
      <c r="C127" s="21"/>
      <c r="D127" s="24"/>
      <c r="E127" s="12"/>
      <c r="F127" s="21"/>
    </row>
    <row r="128" spans="1:6" x14ac:dyDescent="0.25">
      <c r="A128" s="32" t="s">
        <v>56</v>
      </c>
      <c r="B128" s="24">
        <v>107</v>
      </c>
      <c r="C128" s="21">
        <f>(B128/B21)</f>
        <v>2.7261146496815287E-2</v>
      </c>
      <c r="D128" s="24">
        <v>12</v>
      </c>
      <c r="E128" s="10">
        <f>(D128/D21)</f>
        <v>1.9769357495881382E-2</v>
      </c>
      <c r="F128" s="21">
        <f>IF(B128=0,0,(D128/B128))</f>
        <v>0.11214953271028037</v>
      </c>
    </row>
    <row r="129" spans="1:6" x14ac:dyDescent="0.25">
      <c r="A129" s="32" t="s">
        <v>57</v>
      </c>
      <c r="B129" s="24">
        <v>63</v>
      </c>
      <c r="C129" s="21">
        <f>(B129/B21)</f>
        <v>1.6050955414012739E-2</v>
      </c>
      <c r="D129" s="29">
        <v>6</v>
      </c>
      <c r="E129" s="15">
        <f>(D129/D21)</f>
        <v>9.8846787479406912E-3</v>
      </c>
      <c r="F129" s="36">
        <f>IF(B129=0,0,(D129/SUM(B129:B131)))</f>
        <v>0.08</v>
      </c>
    </row>
    <row r="130" spans="1:6" x14ac:dyDescent="0.25">
      <c r="A130" s="32" t="s">
        <v>98</v>
      </c>
      <c r="B130" s="24">
        <v>6</v>
      </c>
      <c r="C130" s="21">
        <f>(B130/B21)</f>
        <v>1.5286624203821656E-3</v>
      </c>
      <c r="D130" s="31"/>
      <c r="E130" s="19"/>
      <c r="F130" s="43"/>
    </row>
    <row r="131" spans="1:6" x14ac:dyDescent="0.25">
      <c r="A131" s="32" t="s">
        <v>99</v>
      </c>
      <c r="B131" s="24">
        <v>6</v>
      </c>
      <c r="C131" s="21">
        <f>(B131/B21)</f>
        <v>1.5286624203821656E-3</v>
      </c>
      <c r="D131" s="30"/>
      <c r="E131" s="18"/>
      <c r="F131" s="41"/>
    </row>
    <row r="132" spans="1:6" ht="32.25" thickBot="1" x14ac:dyDescent="0.3">
      <c r="A132" s="34" t="s">
        <v>77</v>
      </c>
      <c r="B132" s="27">
        <f>SUM(B128:B131)</f>
        <v>182</v>
      </c>
      <c r="C132" s="28">
        <f>(B132/B21)</f>
        <v>4.6369426751592356E-2</v>
      </c>
      <c r="D132" s="27">
        <f>SUM(D128:D131)</f>
        <v>18</v>
      </c>
      <c r="E132" s="28">
        <f>(D132/D21)</f>
        <v>2.9654036243822075E-2</v>
      </c>
      <c r="F132" s="42">
        <f>IF(B132=0,0,(D132/B132))</f>
        <v>9.8901098901098897E-2</v>
      </c>
    </row>
    <row r="133" spans="1:6" x14ac:dyDescent="0.25">
      <c r="A133" s="32"/>
      <c r="B133" s="24"/>
      <c r="C133" s="21"/>
      <c r="D133" s="24"/>
      <c r="E133" s="10"/>
      <c r="F133" s="21"/>
    </row>
    <row r="134" spans="1:6" x14ac:dyDescent="0.25">
      <c r="A134" s="32" t="s">
        <v>62</v>
      </c>
      <c r="B134" s="24">
        <v>26</v>
      </c>
      <c r="C134" s="21">
        <f>(B134/B21)</f>
        <v>6.6242038216560509E-3</v>
      </c>
      <c r="D134" s="24">
        <v>6</v>
      </c>
      <c r="E134" s="10">
        <f>(D134/D21)</f>
        <v>9.8846787479406912E-3</v>
      </c>
      <c r="F134" s="21">
        <f>IF(B134=0,0,(D134/B134))</f>
        <v>0.23076923076923078</v>
      </c>
    </row>
    <row r="135" spans="1:6" x14ac:dyDescent="0.25">
      <c r="A135" s="32" t="s">
        <v>61</v>
      </c>
      <c r="B135" s="24">
        <v>27</v>
      </c>
      <c r="C135" s="21">
        <f>(B135/B21)</f>
        <v>6.8789808917197456E-3</v>
      </c>
      <c r="D135" s="29">
        <v>10</v>
      </c>
      <c r="E135" s="13">
        <f>(D135/D21)</f>
        <v>1.6474464579901153E-2</v>
      </c>
      <c r="F135" s="36">
        <f>IF(B135=0,0,(D135/SUM(B135:B136)))</f>
        <v>0.16393442622950818</v>
      </c>
    </row>
    <row r="136" spans="1:6" x14ac:dyDescent="0.25">
      <c r="A136" s="32" t="s">
        <v>88</v>
      </c>
      <c r="B136" s="24">
        <v>34</v>
      </c>
      <c r="C136" s="21">
        <f>(B136/B21)</f>
        <v>8.6624203821656053E-3</v>
      </c>
      <c r="D136" s="30"/>
      <c r="E136" s="14"/>
      <c r="F136" s="37"/>
    </row>
    <row r="137" spans="1:6" x14ac:dyDescent="0.25">
      <c r="A137" s="44" t="s">
        <v>85</v>
      </c>
      <c r="B137" s="45">
        <f>SUM(B134:B136)</f>
        <v>87</v>
      </c>
      <c r="C137" s="46">
        <f>(B137/B21)</f>
        <v>2.2165605095541403E-2</v>
      </c>
      <c r="D137" s="45">
        <f>SUM(D134:D136)</f>
        <v>16</v>
      </c>
      <c r="E137" s="46">
        <f>(D137/D21)</f>
        <v>2.6359143327841845E-2</v>
      </c>
      <c r="F137" s="47">
        <f>IF(B137=0,0,(D137/B137))</f>
        <v>0.18390804597701149</v>
      </c>
    </row>
  </sheetData>
  <hyperlinks>
    <hyperlink ref="A15" r:id="rId1"/>
    <hyperlink ref="A6" r:id="rId2"/>
  </hyperlinks>
  <printOptions horizontalCentered="1" verticalCentered="1"/>
  <pageMargins left="0.78740157480314965" right="0.78740157480314965" top="0.51181102362204722" bottom="0.51181102362204722" header="0.31496062992125984" footer="0.31496062992125984"/>
  <pageSetup paperSize="9" scale="91" fitToHeight="4" orientation="landscape"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Entry</vt:lpstr>
    </vt:vector>
  </TitlesOfParts>
  <Company>University of Leeds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Clearing House medpccp</dc:creator>
  <cp:lastModifiedBy>Sarah Newman</cp:lastModifiedBy>
  <cp:lastPrinted>2021-05-17T14:56:23Z</cp:lastPrinted>
  <dcterms:created xsi:type="dcterms:W3CDTF">2019-05-10T11:01:36Z</dcterms:created>
  <dcterms:modified xsi:type="dcterms:W3CDTF">2023-05-18T10:01:43Z</dcterms:modified>
</cp:coreProperties>
</file>