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ebsite files\"/>
    </mc:Choice>
  </mc:AlternateContent>
  <bookViews>
    <workbookView xWindow="-120" yWindow="-120" windowWidth="29040" windowHeight="15840"/>
  </bookViews>
  <sheets>
    <sheet name="2018 Entry" sheetId="3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3" l="1"/>
  <c r="C28" i="3"/>
  <c r="F133" i="3" l="1"/>
  <c r="F132" i="3"/>
  <c r="F129" i="3"/>
  <c r="F128" i="3"/>
  <c r="F127" i="3"/>
  <c r="F124" i="3"/>
  <c r="F121" i="3"/>
  <c r="F118" i="3"/>
  <c r="F117" i="3"/>
  <c r="F116" i="3"/>
  <c r="F115" i="3"/>
  <c r="F114" i="3"/>
  <c r="F113" i="3"/>
  <c r="F112" i="3"/>
  <c r="F106" i="3"/>
  <c r="F105" i="3"/>
  <c r="F103" i="3"/>
  <c r="F99" i="3"/>
  <c r="F98" i="3"/>
  <c r="F97" i="3"/>
  <c r="F95" i="3"/>
  <c r="F94" i="3"/>
  <c r="F93" i="3"/>
  <c r="F92" i="3"/>
  <c r="F91" i="3"/>
  <c r="F88" i="3"/>
  <c r="F87" i="3"/>
  <c r="F83" i="3"/>
  <c r="F82" i="3"/>
  <c r="F81" i="3"/>
  <c r="F80" i="3"/>
  <c r="F79" i="3"/>
  <c r="F76" i="3"/>
  <c r="F73" i="3"/>
  <c r="F72" i="3"/>
  <c r="F69" i="3"/>
  <c r="F68" i="3"/>
  <c r="F67" i="3"/>
  <c r="F66" i="3"/>
  <c r="F65" i="3"/>
  <c r="F64" i="3"/>
  <c r="F61" i="3"/>
  <c r="F60" i="3"/>
  <c r="F58" i="3"/>
  <c r="F55" i="3"/>
  <c r="F54" i="3"/>
  <c r="F53" i="3"/>
  <c r="F50" i="3"/>
  <c r="F48" i="3"/>
  <c r="F47" i="3"/>
  <c r="F46" i="3"/>
  <c r="F45" i="3"/>
  <c r="F42" i="3"/>
  <c r="F41" i="3"/>
  <c r="F39" i="3"/>
  <c r="F36" i="3"/>
  <c r="F34" i="3"/>
  <c r="F30" i="3"/>
  <c r="F29" i="3"/>
  <c r="F28" i="3"/>
  <c r="F27" i="3"/>
  <c r="F25" i="3"/>
  <c r="F24" i="3"/>
  <c r="F21" i="3"/>
  <c r="E25" i="3" l="1"/>
  <c r="E24" i="3"/>
  <c r="C25" i="3"/>
  <c r="D135" i="3" l="1"/>
  <c r="B135" i="3"/>
  <c r="F135" i="3" l="1"/>
  <c r="E83" i="3"/>
  <c r="E76" i="3"/>
  <c r="B74" i="3"/>
  <c r="E58" i="3"/>
  <c r="E48" i="3"/>
  <c r="E39" i="3"/>
  <c r="E34" i="3"/>
  <c r="E30" i="3"/>
  <c r="C24" i="3" l="1"/>
  <c r="C26" i="3"/>
  <c r="C27" i="3"/>
  <c r="E28" i="3"/>
  <c r="C29" i="3"/>
  <c r="E29" i="3"/>
  <c r="C30" i="3"/>
  <c r="C31" i="3"/>
  <c r="D119" i="3" l="1"/>
  <c r="E119" i="3" s="1"/>
  <c r="B119" i="3"/>
  <c r="D125" i="3"/>
  <c r="E125" i="3" s="1"/>
  <c r="B125" i="3"/>
  <c r="F125" i="3" s="1"/>
  <c r="D130" i="3"/>
  <c r="E130" i="3" s="1"/>
  <c r="B130" i="3"/>
  <c r="D110" i="3"/>
  <c r="E110" i="3" s="1"/>
  <c r="B110" i="3"/>
  <c r="B89" i="3"/>
  <c r="D89" i="3"/>
  <c r="E89" i="3" s="1"/>
  <c r="D74" i="3"/>
  <c r="C74" i="3"/>
  <c r="C80" i="3"/>
  <c r="E80" i="3"/>
  <c r="C81" i="3"/>
  <c r="E81" i="3"/>
  <c r="E135" i="3"/>
  <c r="E132" i="3"/>
  <c r="C132" i="3"/>
  <c r="E133" i="3"/>
  <c r="C133" i="3"/>
  <c r="C134" i="3"/>
  <c r="C123" i="3"/>
  <c r="C122" i="3"/>
  <c r="E121" i="3"/>
  <c r="C121" i="3"/>
  <c r="E124" i="3"/>
  <c r="C124" i="3"/>
  <c r="E128" i="3"/>
  <c r="C128" i="3"/>
  <c r="E127" i="3"/>
  <c r="C127" i="3"/>
  <c r="E129" i="3"/>
  <c r="C129" i="3"/>
  <c r="C109" i="3"/>
  <c r="E106" i="3"/>
  <c r="C106" i="3"/>
  <c r="E105" i="3"/>
  <c r="C105" i="3"/>
  <c r="C107" i="3"/>
  <c r="C108" i="3"/>
  <c r="E118" i="3"/>
  <c r="C118" i="3"/>
  <c r="E116" i="3"/>
  <c r="C116" i="3"/>
  <c r="E117" i="3"/>
  <c r="C117" i="3"/>
  <c r="E115" i="3"/>
  <c r="C115" i="3"/>
  <c r="E114" i="3"/>
  <c r="C114" i="3"/>
  <c r="E113" i="3"/>
  <c r="C113" i="3"/>
  <c r="E112" i="3"/>
  <c r="C112" i="3"/>
  <c r="E103" i="3"/>
  <c r="C103" i="3"/>
  <c r="C100" i="3"/>
  <c r="E98" i="3"/>
  <c r="C98" i="3"/>
  <c r="E94" i="3"/>
  <c r="C94" i="3"/>
  <c r="E97" i="3"/>
  <c r="C97" i="3"/>
  <c r="C96" i="3"/>
  <c r="E95" i="3"/>
  <c r="C95" i="3"/>
  <c r="E99" i="3"/>
  <c r="C99" i="3"/>
  <c r="E93" i="3"/>
  <c r="C93" i="3"/>
  <c r="E92" i="3"/>
  <c r="C92" i="3"/>
  <c r="E91" i="3"/>
  <c r="C91" i="3"/>
  <c r="E88" i="3"/>
  <c r="C88" i="3"/>
  <c r="E87" i="3"/>
  <c r="C87" i="3"/>
  <c r="C83" i="3"/>
  <c r="E82" i="3"/>
  <c r="C82" i="3"/>
  <c r="C77" i="3"/>
  <c r="C78" i="3"/>
  <c r="E79" i="3"/>
  <c r="C79" i="3"/>
  <c r="C76" i="3"/>
  <c r="C84" i="3"/>
  <c r="E73" i="3"/>
  <c r="C73" i="3"/>
  <c r="E72" i="3"/>
  <c r="C72" i="3"/>
  <c r="E69" i="3"/>
  <c r="C69" i="3"/>
  <c r="E68" i="3"/>
  <c r="C68" i="3"/>
  <c r="E67" i="3"/>
  <c r="C67" i="3"/>
  <c r="E66" i="3"/>
  <c r="C66" i="3"/>
  <c r="E65" i="3"/>
  <c r="C65" i="3"/>
  <c r="E64" i="3"/>
  <c r="C64" i="3"/>
  <c r="E61" i="3"/>
  <c r="C61" i="3"/>
  <c r="E60" i="3"/>
  <c r="C60" i="3"/>
  <c r="C59" i="3"/>
  <c r="C58" i="3"/>
  <c r="E50" i="3"/>
  <c r="C50" i="3"/>
  <c r="C49" i="3"/>
  <c r="C48" i="3"/>
  <c r="E47" i="3"/>
  <c r="C47" i="3"/>
  <c r="E46" i="3"/>
  <c r="C46" i="3"/>
  <c r="E45" i="3"/>
  <c r="C45" i="3"/>
  <c r="E55" i="3"/>
  <c r="C55" i="3"/>
  <c r="E54" i="3"/>
  <c r="C54" i="3"/>
  <c r="E53" i="3"/>
  <c r="C53" i="3"/>
  <c r="E42" i="3"/>
  <c r="C42" i="3"/>
  <c r="E41" i="3"/>
  <c r="C41" i="3"/>
  <c r="C40" i="3"/>
  <c r="C39" i="3"/>
  <c r="E36" i="3"/>
  <c r="C36" i="3"/>
  <c r="C35" i="3"/>
  <c r="C34" i="3"/>
  <c r="F119" i="3" l="1"/>
  <c r="F130" i="3"/>
  <c r="C110" i="3"/>
  <c r="F110" i="3"/>
  <c r="E74" i="3"/>
  <c r="F74" i="3"/>
  <c r="F89" i="3"/>
  <c r="C125" i="3"/>
  <c r="C135" i="3"/>
  <c r="C119" i="3"/>
  <c r="C130" i="3"/>
  <c r="C89" i="3"/>
</calcChain>
</file>

<file path=xl/sharedStrings.xml><?xml version="1.0" encoding="utf-8"?>
<sst xmlns="http://schemas.openxmlformats.org/spreadsheetml/2006/main" count="118" uniqueCount="109">
  <si>
    <t>Numbers</t>
  </si>
  <si>
    <t>TOTALS</t>
  </si>
  <si>
    <t>GENDER</t>
  </si>
  <si>
    <t>Prefer not to say</t>
  </si>
  <si>
    <t>Female</t>
  </si>
  <si>
    <t>Male</t>
  </si>
  <si>
    <t>MARITAL STATUS</t>
  </si>
  <si>
    <t>Married/civil partnership/co-habiting</t>
  </si>
  <si>
    <t>Single</t>
  </si>
  <si>
    <t>DEPENDANTS</t>
  </si>
  <si>
    <t>SEXUAL ORIENTATION</t>
  </si>
  <si>
    <t>Bisexual</t>
  </si>
  <si>
    <t>Gay man</t>
  </si>
  <si>
    <t>Gay woman/lesbian</t>
  </si>
  <si>
    <t>Heterosexual/straight</t>
  </si>
  <si>
    <t>AGE</t>
  </si>
  <si>
    <t>20-24 years</t>
  </si>
  <si>
    <t>25-29 years</t>
  </si>
  <si>
    <t>30-34 years</t>
  </si>
  <si>
    <t>35-39 years</t>
  </si>
  <si>
    <t>40-44 years</t>
  </si>
  <si>
    <t>45-49 years</t>
  </si>
  <si>
    <t>RESIDENT</t>
  </si>
  <si>
    <t>UK</t>
  </si>
  <si>
    <t>Other EU/EEA</t>
  </si>
  <si>
    <t>SOCIO-ECONOMIC BACKGROUND</t>
  </si>
  <si>
    <t>Quintile 2</t>
  </si>
  <si>
    <t>Quintile 3</t>
  </si>
  <si>
    <t>Quintile 4</t>
  </si>
  <si>
    <t>DISABILITY</t>
  </si>
  <si>
    <t>Total with a disability</t>
  </si>
  <si>
    <t>Disabled (not specified)</t>
  </si>
  <si>
    <t>Dyslexia</t>
  </si>
  <si>
    <t>Mental health difficulties</t>
  </si>
  <si>
    <t>Personal care support</t>
  </si>
  <si>
    <t>Unseen disability eg diabetes, epilepsy, asthma</t>
  </si>
  <si>
    <t>Wheelchair user/mobility difficulties</t>
  </si>
  <si>
    <t>Other disability</t>
  </si>
  <si>
    <t>RELIGION</t>
  </si>
  <si>
    <t>No religion</t>
  </si>
  <si>
    <t>Total with a religion</t>
  </si>
  <si>
    <t>Christian - Protestant</t>
  </si>
  <si>
    <t>Christian - Roman Catholic</t>
  </si>
  <si>
    <t>Christian - Other</t>
  </si>
  <si>
    <t>Buddhist</t>
  </si>
  <si>
    <t>Hindu</t>
  </si>
  <si>
    <t>Jewish</t>
  </si>
  <si>
    <t>Muslim</t>
  </si>
  <si>
    <t>Sikh</t>
  </si>
  <si>
    <t>Other religion</t>
  </si>
  <si>
    <t>ETHNICITY</t>
  </si>
  <si>
    <t>White (not specified)</t>
  </si>
  <si>
    <t>Irish</t>
  </si>
  <si>
    <t>Asian (not specified)</t>
  </si>
  <si>
    <t>Bangladeshi</t>
  </si>
  <si>
    <t>Indian</t>
  </si>
  <si>
    <t>Pakistani</t>
  </si>
  <si>
    <t>African</t>
  </si>
  <si>
    <t>Caribbean</t>
  </si>
  <si>
    <t>White &amp; Asian</t>
  </si>
  <si>
    <t>White &amp; Black African</t>
  </si>
  <si>
    <t>White &amp; Black Caribbean</t>
  </si>
  <si>
    <t>Chinese</t>
  </si>
  <si>
    <t>Middle Eastern/North African</t>
  </si>
  <si>
    <t>Clearing House for Postgraduate Courses in Clinical Psychology</t>
  </si>
  <si>
    <t>Other sexual orientation</t>
  </si>
  <si>
    <t>Divorced/Separated, Widowed</t>
  </si>
  <si>
    <t>No dependants</t>
  </si>
  <si>
    <t>Has dependants</t>
  </si>
  <si>
    <t>Other residence</t>
  </si>
  <si>
    <t>Prefer not to say or Not applicable</t>
  </si>
  <si>
    <t>Quintile 1 (lowest participation rate in HE)</t>
  </si>
  <si>
    <t>Quintile 5 (highest participation rate in HE)</t>
  </si>
  <si>
    <t>"Prefer not to say" includes people who do not have an appropriate postcode eg from outside the UK.</t>
  </si>
  <si>
    <t>No disability</t>
  </si>
  <si>
    <t>Two or more disabilities</t>
  </si>
  <si>
    <t>Total in the Asian/Asian British/Asian English/Asian Scottish/Asian Welsh group</t>
  </si>
  <si>
    <t>Other Asian background</t>
  </si>
  <si>
    <t>Total in the Black/Black British/Black English/Black Scottish/Black Welsh group</t>
  </si>
  <si>
    <t>Total in the Mixed group</t>
  </si>
  <si>
    <t>British English</t>
  </si>
  <si>
    <t>British Scottish</t>
  </si>
  <si>
    <t>British Welsh</t>
  </si>
  <si>
    <t>Other British (white)</t>
  </si>
  <si>
    <t>Other White background</t>
  </si>
  <si>
    <t>Total in the White group</t>
  </si>
  <si>
    <t>Total in the Other group</t>
  </si>
  <si>
    <t>50-54 years. 55 and over</t>
  </si>
  <si>
    <t>Blind/partially sighted, Deaf/hearing impairment</t>
  </si>
  <si>
    <t>Baha'i, Jain, Religion (not specified)</t>
  </si>
  <si>
    <t>Black (not specified), Other Black background</t>
  </si>
  <si>
    <t>Mixed (not specified), Other Mixed background</t>
  </si>
  <si>
    <t>Other ethnicity (not specified), Other ethnic background</t>
  </si>
  <si>
    <t>Equal Opportunities data - 2018 Entry</t>
  </si>
  <si>
    <t>https://www.officeforstudents.org.uk/data-and-analysis/young-participation-by-area/</t>
  </si>
  <si>
    <t>% of applicants</t>
  </si>
  <si>
    <t>% of accepted</t>
  </si>
  <si>
    <t>% success applicants to accepted</t>
  </si>
  <si>
    <t>courses. For information about current funding arrangements please see the Funding page of our website:</t>
  </si>
  <si>
    <t xml:space="preserve">The data in this file covers applicants for NHS clinical psychology training places. The tables include data from applicants </t>
  </si>
  <si>
    <t xml:space="preserve">who gave their authorisation for it to be made public. Some applicants who gave their authorisation preferred not to give </t>
  </si>
  <si>
    <t>details for particular questions. Some categories with small numbers are grouped together to maintain anonymity.</t>
  </si>
  <si>
    <t>To monitor the socio-economic background of applicants we ask you for your home UK postcode when you were age 17.</t>
  </si>
  <si>
    <t>We compare this with the POLAR data produced by the Office for Students about the participation of young people in</t>
  </si>
  <si>
    <t>higher education. Please see the Office for Students website if you need more information about POLAR.</t>
  </si>
  <si>
    <t>All Applicants</t>
  </si>
  <si>
    <t>All Acceptances</t>
  </si>
  <si>
    <t>The National Health Service (NHS) provided the funding for most of the places for the 2018 entry for clinical psychology</t>
  </si>
  <si>
    <t>https://www.clearing-house.org.uk/applications/funding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</si>
</sst>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name val="Calibri"/>
      <family val="2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</font>
    <font>
      <u/>
      <sz val="12"/>
      <color theme="11"/>
      <name val="Calibri"/>
      <family val="2"/>
    </font>
    <font>
      <b/>
      <sz val="12"/>
      <color theme="3"/>
      <name val="Calibri"/>
      <family val="2"/>
      <scheme val="minor"/>
    </font>
    <font>
      <u/>
      <sz val="12"/>
      <color theme="4" tint="-0.24994659260841701"/>
      <name val="Calibri"/>
      <family val="2"/>
    </font>
    <font>
      <sz val="12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0.59996337778862885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theme="4" tint="0.59996337778862885"/>
      </bottom>
      <diagonal/>
    </border>
    <border>
      <left style="thin">
        <color auto="1"/>
      </left>
      <right/>
      <top style="thin">
        <color auto="1"/>
      </top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theme="4" tint="0.5999633777886288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9" fontId="4" fillId="0" borderId="0" applyFill="0" applyBorder="0" applyAlignment="0" applyProtection="0"/>
    <xf numFmtId="0" fontId="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11" applyNumberFormat="0" applyFill="0" applyAlignment="0" applyProtection="0"/>
    <xf numFmtId="0" fontId="9" fillId="0" borderId="19" applyNumberFormat="0" applyFill="0" applyAlignment="0" applyProtection="0"/>
  </cellStyleXfs>
  <cellXfs count="43">
    <xf numFmtId="0" fontId="0" fillId="0" borderId="0" xfId="0"/>
    <xf numFmtId="0" fontId="1" fillId="0" borderId="0" xfId="0" applyFont="1"/>
    <xf numFmtId="0" fontId="7" fillId="0" borderId="0" xfId="2"/>
    <xf numFmtId="164" fontId="2" fillId="0" borderId="1" xfId="0" applyNumberFormat="1" applyFont="1" applyBorder="1" applyAlignment="1" applyProtection="1">
      <alignment horizontal="right" vertical="top" wrapText="1"/>
      <protection locked="0"/>
    </xf>
    <xf numFmtId="1" fontId="1" fillId="0" borderId="0" xfId="0" applyNumberFormat="1" applyFont="1" applyBorder="1" applyProtection="1">
      <protection locked="0"/>
    </xf>
    <xf numFmtId="9" fontId="1" fillId="0" borderId="0" xfId="0" applyNumberFormat="1" applyFont="1" applyBorder="1" applyAlignment="1" applyProtection="1">
      <alignment horizontal="right"/>
    </xf>
    <xf numFmtId="1" fontId="1" fillId="0" borderId="0" xfId="0" applyNumberFormat="1" applyFont="1" applyBorder="1" applyProtection="1"/>
    <xf numFmtId="0" fontId="3" fillId="0" borderId="8" xfId="3" applyFill="1"/>
    <xf numFmtId="1" fontId="7" fillId="0" borderId="0" xfId="2" applyNumberFormat="1" applyBorder="1" applyProtection="1"/>
    <xf numFmtId="0" fontId="8" fillId="0" borderId="0" xfId="0" applyFont="1"/>
    <xf numFmtId="9" fontId="4" fillId="0" borderId="1" xfId="1" applyBorder="1" applyAlignment="1" applyProtection="1">
      <alignment horizontal="right"/>
    </xf>
    <xf numFmtId="9" fontId="4" fillId="0" borderId="1" xfId="1" applyBorder="1" applyAlignment="1" applyProtection="1">
      <alignment horizontal="right"/>
      <protection locked="0"/>
    </xf>
    <xf numFmtId="9" fontId="4" fillId="0" borderId="1" xfId="1" applyBorder="1" applyProtection="1"/>
    <xf numFmtId="9" fontId="4" fillId="0" borderId="5" xfId="1" applyBorder="1" applyAlignment="1" applyProtection="1">
      <alignment horizontal="right" vertical="center"/>
    </xf>
    <xf numFmtId="9" fontId="4" fillId="0" borderId="6" xfId="1" applyBorder="1" applyAlignment="1" applyProtection="1">
      <alignment horizontal="right" vertical="center"/>
    </xf>
    <xf numFmtId="9" fontId="4" fillId="0" borderId="7" xfId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right" vertical="top" wrapText="1"/>
      <protection locked="0"/>
    </xf>
    <xf numFmtId="9" fontId="4" fillId="0" borderId="2" xfId="1" applyBorder="1" applyAlignment="1" applyProtection="1">
      <alignment horizontal="right"/>
    </xf>
    <xf numFmtId="9" fontId="4" fillId="0" borderId="2" xfId="1" applyBorder="1" applyAlignment="1" applyProtection="1">
      <alignment horizontal="right"/>
      <protection locked="0"/>
    </xf>
    <xf numFmtId="9" fontId="4" fillId="0" borderId="2" xfId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" fontId="6" fillId="0" borderId="12" xfId="5" applyNumberFormat="1" applyBorder="1" applyAlignment="1" applyProtection="1">
      <alignment horizontal="left" vertical="top"/>
    </xf>
    <xf numFmtId="0" fontId="6" fillId="0" borderId="11" xfId="7"/>
    <xf numFmtId="9" fontId="6" fillId="0" borderId="11" xfId="7" applyNumberFormat="1" applyAlignment="1" applyProtection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6" fillId="0" borderId="13" xfId="5" applyBorder="1"/>
    <xf numFmtId="0" fontId="6" fillId="0" borderId="14" xfId="6" applyBorder="1" applyAlignment="1">
      <alignment wrapText="1"/>
    </xf>
    <xf numFmtId="0" fontId="0" fillId="0" borderId="2" xfId="0" applyBorder="1" applyAlignment="1">
      <alignment wrapText="1"/>
    </xf>
    <xf numFmtId="164" fontId="2" fillId="0" borderId="2" xfId="0" applyNumberFormat="1" applyFont="1" applyBorder="1" applyAlignment="1" applyProtection="1">
      <alignment horizontal="right" vertical="top" wrapText="1"/>
      <protection locked="0"/>
    </xf>
    <xf numFmtId="9" fontId="4" fillId="0" borderId="15" xfId="1" applyBorder="1" applyAlignment="1" applyProtection="1">
      <alignment horizontal="right" vertical="center"/>
    </xf>
    <xf numFmtId="9" fontId="4" fillId="0" borderId="16" xfId="1" applyBorder="1" applyAlignment="1" applyProtection="1">
      <alignment horizontal="right" vertical="center"/>
    </xf>
    <xf numFmtId="9" fontId="6" fillId="0" borderId="17" xfId="7" applyNumberFormat="1" applyBorder="1" applyAlignment="1" applyProtection="1">
      <alignment horizontal="right"/>
    </xf>
    <xf numFmtId="9" fontId="4" fillId="0" borderId="18" xfId="1" applyBorder="1" applyAlignment="1" applyProtection="1">
      <alignment horizontal="right" vertical="center"/>
    </xf>
    <xf numFmtId="0" fontId="6" fillId="0" borderId="0" xfId="6" applyBorder="1" applyAlignment="1">
      <alignment wrapText="1"/>
    </xf>
    <xf numFmtId="0" fontId="6" fillId="0" borderId="5" xfId="7" applyBorder="1"/>
    <xf numFmtId="9" fontId="6" fillId="0" borderId="5" xfId="7" applyNumberFormat="1" applyBorder="1" applyAlignment="1" applyProtection="1">
      <alignment horizontal="right"/>
    </xf>
    <xf numFmtId="9" fontId="6" fillId="0" borderId="15" xfId="7" applyNumberFormat="1" applyBorder="1" applyAlignment="1" applyProtection="1">
      <alignment horizontal="right"/>
    </xf>
    <xf numFmtId="0" fontId="9" fillId="0" borderId="19" xfId="8" applyFill="1"/>
  </cellXfs>
  <cellStyles count="9">
    <cellStyle name="Followed Hyperlink" xfId="4" builtinId="9" customBuiltin="1"/>
    <cellStyle name="Heading 1" xfId="3" builtinId="16"/>
    <cellStyle name="Heading 2" xfId="8" builtinId="17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" builtinId="5" customBuiltin="1"/>
    <cellStyle name="Total" xfId="7" builtinId="25" customBuiltin="1"/>
  </cellStyles>
  <dxfs count="12"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medium">
          <color theme="4" tint="0.59996337778862885"/>
        </bottom>
      </border>
    </dxf>
    <dxf>
      <numFmt numFmtId="1" formatCode="0"/>
      <alignment horizontal="left" vertical="top" textRotation="0" wrapText="0" indent="0" justifyLastLine="0" shrinkToFit="0" readingOrder="0"/>
      <protection locked="1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qualopps2018" displayName="Equalopps2018" ref="A18:F135" headerRowCount="0" totalsRowShown="0" headerRowDxfId="11" tableBorderDxfId="10" headerRowCellStyle="Heading 3">
  <tableColumns count="6">
    <tableColumn id="1" name="Column1" headerRowDxfId="9" dataDxfId="8"/>
    <tableColumn id="2" name="Column2" headerRowDxfId="7" dataDxfId="6" headerRowCellStyle="Heading 3"/>
    <tableColumn id="3" name="Column3" headerRowDxfId="5" dataDxfId="4" headerRowCellStyle="Heading 3" dataCellStyle="Percent"/>
    <tableColumn id="4" name="Column4" headerRowDxfId="3" dataDxfId="2" headerRowCellStyle="Heading 3"/>
    <tableColumn id="5" name="Column5" headerRowDxfId="1" headerRowCellStyle="Heading 3"/>
    <tableColumn id="6" name="Column6" headerRowDxfId="0" headerRowCellStyle="Heading 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learing-house.org.uk/applications/funding" TargetMode="External"/><Relationship Id="rId1" Type="http://schemas.openxmlformats.org/officeDocument/2006/relationships/hyperlink" Target="https://www.officeforstudents.org.uk/data-and-analysis/young-participation-by-area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5"/>
  <sheetViews>
    <sheetView showGridLines="0" tabSelected="1" zoomScaleNormal="100" workbookViewId="0">
      <selection activeCell="A7" sqref="A7"/>
    </sheetView>
  </sheetViews>
  <sheetFormatPr defaultRowHeight="15.75" x14ac:dyDescent="0.25"/>
  <cols>
    <col min="1" max="1" width="46.75" customWidth="1"/>
    <col min="2" max="6" width="10.875" customWidth="1"/>
  </cols>
  <sheetData>
    <row r="1" spans="1:6" ht="25.5" customHeight="1" thickBot="1" x14ac:dyDescent="0.35">
      <c r="A1" s="42" t="s">
        <v>64</v>
      </c>
      <c r="B1" s="42"/>
      <c r="C1" s="42"/>
      <c r="D1" s="42"/>
      <c r="E1" s="42"/>
      <c r="F1" s="42"/>
    </row>
    <row r="2" spans="1:6" ht="25.5" customHeight="1" thickTop="1" thickBot="1" x14ac:dyDescent="0.35">
      <c r="A2" s="7" t="s">
        <v>93</v>
      </c>
      <c r="B2" s="7"/>
      <c r="C2" s="7"/>
      <c r="D2" s="7"/>
      <c r="E2" s="7"/>
      <c r="F2" s="7"/>
    </row>
    <row r="3" spans="1:6" ht="16.5" thickTop="1" x14ac:dyDescent="0.25">
      <c r="A3" s="1"/>
      <c r="B3" s="1"/>
      <c r="C3" s="1"/>
      <c r="D3" s="1"/>
      <c r="E3" s="1"/>
      <c r="F3" s="1"/>
    </row>
    <row r="4" spans="1:6" x14ac:dyDescent="0.25">
      <c r="A4" s="9" t="s">
        <v>107</v>
      </c>
      <c r="B4" s="1"/>
      <c r="C4" s="1"/>
      <c r="D4" s="1"/>
      <c r="E4" s="1"/>
      <c r="F4" s="1"/>
    </row>
    <row r="5" spans="1:6" x14ac:dyDescent="0.25">
      <c r="A5" s="9" t="s">
        <v>98</v>
      </c>
      <c r="B5" s="1"/>
      <c r="C5" s="1"/>
      <c r="D5" s="1"/>
      <c r="E5" s="1"/>
      <c r="F5" s="1"/>
    </row>
    <row r="6" spans="1:6" x14ac:dyDescent="0.25">
      <c r="A6" s="2" t="s">
        <v>108</v>
      </c>
      <c r="B6" s="1"/>
      <c r="C6" s="1"/>
      <c r="D6" s="1"/>
      <c r="E6" s="1"/>
      <c r="F6" s="1"/>
    </row>
    <row r="7" spans="1:6" s="1" customFormat="1" x14ac:dyDescent="0.25">
      <c r="A7"/>
    </row>
    <row r="8" spans="1:6" x14ac:dyDescent="0.25">
      <c r="A8" s="9" t="s">
        <v>99</v>
      </c>
      <c r="B8" s="1"/>
      <c r="C8" s="1"/>
      <c r="D8" s="1"/>
      <c r="E8" s="1"/>
      <c r="F8" s="1"/>
    </row>
    <row r="9" spans="1:6" x14ac:dyDescent="0.25">
      <c r="A9" s="9" t="s">
        <v>100</v>
      </c>
      <c r="B9" s="1"/>
      <c r="C9" s="1"/>
      <c r="D9" s="1"/>
      <c r="E9" s="1"/>
      <c r="F9" s="1"/>
    </row>
    <row r="10" spans="1:6" x14ac:dyDescent="0.25">
      <c r="A10" s="9" t="s">
        <v>101</v>
      </c>
      <c r="B10" s="1"/>
      <c r="C10" s="1"/>
      <c r="D10" s="1"/>
      <c r="E10" s="1"/>
      <c r="F10" s="1"/>
    </row>
    <row r="11" spans="1:6" x14ac:dyDescent="0.25">
      <c r="B11" s="1"/>
      <c r="C11" s="1"/>
      <c r="D11" s="1"/>
      <c r="E11" s="1"/>
      <c r="F11" s="1"/>
    </row>
    <row r="12" spans="1:6" x14ac:dyDescent="0.25">
      <c r="A12" t="s">
        <v>102</v>
      </c>
      <c r="B12" s="1"/>
      <c r="C12" s="1"/>
      <c r="D12" s="1"/>
      <c r="E12" s="1"/>
      <c r="F12" s="1"/>
    </row>
    <row r="13" spans="1:6" x14ac:dyDescent="0.25">
      <c r="A13" t="s">
        <v>103</v>
      </c>
      <c r="B13" s="1"/>
      <c r="C13" s="1"/>
      <c r="D13" s="1"/>
      <c r="E13" s="1"/>
      <c r="F13" s="1"/>
    </row>
    <row r="14" spans="1:6" x14ac:dyDescent="0.25">
      <c r="A14" t="s">
        <v>104</v>
      </c>
      <c r="B14" s="4"/>
      <c r="C14" s="5"/>
      <c r="D14" s="6"/>
      <c r="E14" s="5"/>
      <c r="F14" s="5"/>
    </row>
    <row r="15" spans="1:6" x14ac:dyDescent="0.25">
      <c r="A15" s="8" t="s">
        <v>94</v>
      </c>
      <c r="B15" s="4"/>
      <c r="C15" s="5"/>
      <c r="D15" s="6"/>
      <c r="E15" s="5"/>
      <c r="F15" s="5"/>
    </row>
    <row r="16" spans="1:6" x14ac:dyDescent="0.25">
      <c r="A16" t="s">
        <v>73</v>
      </c>
      <c r="B16" s="4"/>
      <c r="C16" s="5"/>
      <c r="D16" s="6"/>
      <c r="E16" s="5"/>
      <c r="F16" s="5"/>
    </row>
    <row r="17" spans="1:6" x14ac:dyDescent="0.25">
      <c r="A17" s="1"/>
      <c r="B17" s="1"/>
      <c r="C17" s="1"/>
      <c r="D17" s="1"/>
      <c r="E17" s="1"/>
      <c r="F17" s="1"/>
    </row>
    <row r="18" spans="1:6" ht="16.5" thickBot="1" x14ac:dyDescent="0.3">
      <c r="A18" s="28"/>
      <c r="B18" s="22" t="s">
        <v>105</v>
      </c>
      <c r="C18" s="22"/>
      <c r="D18" s="22" t="s">
        <v>106</v>
      </c>
      <c r="E18" s="22"/>
      <c r="F18" s="22"/>
    </row>
    <row r="19" spans="1:6" ht="47.25" x14ac:dyDescent="0.25">
      <c r="A19" s="28"/>
      <c r="B19" s="21" t="s">
        <v>0</v>
      </c>
      <c r="C19" s="21" t="s">
        <v>95</v>
      </c>
      <c r="D19" s="21" t="s">
        <v>0</v>
      </c>
      <c r="E19" s="21" t="s">
        <v>96</v>
      </c>
      <c r="F19" s="32" t="s">
        <v>97</v>
      </c>
    </row>
    <row r="20" spans="1:6" x14ac:dyDescent="0.25">
      <c r="A20" s="29"/>
      <c r="B20" s="20"/>
      <c r="C20" s="16"/>
      <c r="D20" s="20"/>
      <c r="E20" s="3"/>
      <c r="F20" s="33"/>
    </row>
    <row r="21" spans="1:6" ht="16.5" thickBot="1" x14ac:dyDescent="0.3">
      <c r="A21" s="30" t="s">
        <v>1</v>
      </c>
      <c r="B21" s="20">
        <v>3765</v>
      </c>
      <c r="C21" s="17">
        <v>1</v>
      </c>
      <c r="D21" s="20">
        <v>589</v>
      </c>
      <c r="E21" s="10">
        <v>1</v>
      </c>
      <c r="F21" s="17">
        <f>(D21/B21)</f>
        <v>0.15644090305444888</v>
      </c>
    </row>
    <row r="22" spans="1:6" x14ac:dyDescent="0.25">
      <c r="A22" s="29"/>
      <c r="B22" s="20"/>
      <c r="C22" s="17"/>
      <c r="D22" s="20"/>
      <c r="E22" s="10"/>
      <c r="F22" s="17"/>
    </row>
    <row r="23" spans="1:6" ht="16.5" thickBot="1" x14ac:dyDescent="0.3">
      <c r="A23" s="30" t="s">
        <v>15</v>
      </c>
      <c r="B23" s="20"/>
      <c r="C23" s="18"/>
      <c r="D23" s="20"/>
      <c r="E23" s="11"/>
      <c r="F23" s="18"/>
    </row>
    <row r="24" spans="1:6" x14ac:dyDescent="0.25">
      <c r="A24" s="29" t="s">
        <v>16</v>
      </c>
      <c r="B24" s="20">
        <v>963</v>
      </c>
      <c r="C24" s="17">
        <f>(B24/B21)</f>
        <v>0.2557768924302789</v>
      </c>
      <c r="D24" s="20">
        <v>126</v>
      </c>
      <c r="E24" s="10">
        <f>(D24/D21)</f>
        <v>0.21392190152801357</v>
      </c>
      <c r="F24" s="17">
        <f>IF(B24=0,0,(D24/B24))</f>
        <v>0.13084112149532709</v>
      </c>
    </row>
    <row r="25" spans="1:6" x14ac:dyDescent="0.25">
      <c r="A25" s="29" t="s">
        <v>3</v>
      </c>
      <c r="B25" s="20">
        <v>14</v>
      </c>
      <c r="C25" s="17">
        <f>(B25/B21)</f>
        <v>3.7184594953519256E-3</v>
      </c>
      <c r="D25" s="25">
        <v>343</v>
      </c>
      <c r="E25" s="13">
        <f>(D25/D21)</f>
        <v>0.58234295415959259</v>
      </c>
      <c r="F25" s="34">
        <f>IF(B26=0,0,(D25/SUM(B25:B26)))</f>
        <v>0.18322649572649571</v>
      </c>
    </row>
    <row r="26" spans="1:6" x14ac:dyDescent="0.25">
      <c r="A26" s="29" t="s">
        <v>17</v>
      </c>
      <c r="B26" s="20">
        <v>1858</v>
      </c>
      <c r="C26" s="17">
        <f>(B26/B21)</f>
        <v>0.4934926958831341</v>
      </c>
      <c r="D26" s="26"/>
      <c r="E26" s="14"/>
      <c r="F26" s="35"/>
    </row>
    <row r="27" spans="1:6" x14ac:dyDescent="0.25">
      <c r="A27" s="29" t="s">
        <v>18</v>
      </c>
      <c r="B27" s="20">
        <v>556</v>
      </c>
      <c r="C27" s="17">
        <f>(B27/B21)</f>
        <v>0.14767596281540504</v>
      </c>
      <c r="D27" s="20">
        <v>75</v>
      </c>
      <c r="E27" s="10">
        <f>(D27/D21)</f>
        <v>0.12733446519524619</v>
      </c>
      <c r="F27" s="17">
        <f>IF(B27=0,0,(D27/B27))</f>
        <v>0.13489208633093525</v>
      </c>
    </row>
    <row r="28" spans="1:6" x14ac:dyDescent="0.25">
      <c r="A28" s="29" t="s">
        <v>19</v>
      </c>
      <c r="B28" s="20">
        <v>209</v>
      </c>
      <c r="C28" s="17">
        <f>(B28/B21)</f>
        <v>5.5511288180610893E-2</v>
      </c>
      <c r="D28" s="20">
        <v>28</v>
      </c>
      <c r="E28" s="10">
        <f>(D28/D21)</f>
        <v>4.7538200339558571E-2</v>
      </c>
      <c r="F28" s="17">
        <f>IF(B28=0,0,(D28/B28))</f>
        <v>0.13397129186602871</v>
      </c>
    </row>
    <row r="29" spans="1:6" x14ac:dyDescent="0.25">
      <c r="A29" s="29" t="s">
        <v>20</v>
      </c>
      <c r="B29" s="20">
        <v>78</v>
      </c>
      <c r="C29" s="17">
        <f>(B29/B21)</f>
        <v>2.0717131474103586E-2</v>
      </c>
      <c r="D29" s="20">
        <v>10</v>
      </c>
      <c r="E29" s="10">
        <f>(D29/D21)</f>
        <v>1.6977928692699491E-2</v>
      </c>
      <c r="F29" s="17">
        <f>IF(B29=0,0,(D29/B29))</f>
        <v>0.12820512820512819</v>
      </c>
    </row>
    <row r="30" spans="1:6" x14ac:dyDescent="0.25">
      <c r="A30" s="29" t="s">
        <v>21</v>
      </c>
      <c r="B30" s="20">
        <v>67</v>
      </c>
      <c r="C30" s="17">
        <f>(B30/B21)</f>
        <v>1.7795484727755644E-2</v>
      </c>
      <c r="D30" s="25">
        <v>7</v>
      </c>
      <c r="E30" s="13">
        <f>(D30/D21)</f>
        <v>1.1884550084889643E-2</v>
      </c>
      <c r="F30" s="34">
        <f>IF(B30=0,0,(D30/SUM(B30:B31)))</f>
        <v>8.0459770114942528E-2</v>
      </c>
    </row>
    <row r="31" spans="1:6" x14ac:dyDescent="0.25">
      <c r="A31" s="29" t="s">
        <v>87</v>
      </c>
      <c r="B31" s="20">
        <v>20</v>
      </c>
      <c r="C31" s="17">
        <f>(B31/B21)</f>
        <v>5.3120849933598934E-3</v>
      </c>
      <c r="D31" s="26"/>
      <c r="E31" s="14"/>
      <c r="F31" s="35"/>
    </row>
    <row r="32" spans="1:6" x14ac:dyDescent="0.25">
      <c r="A32" s="29"/>
      <c r="B32" s="20"/>
      <c r="C32" s="17"/>
      <c r="D32" s="20"/>
      <c r="E32" s="10"/>
      <c r="F32" s="17"/>
    </row>
    <row r="33" spans="1:6" ht="16.5" thickBot="1" x14ac:dyDescent="0.3">
      <c r="A33" s="30" t="s">
        <v>2</v>
      </c>
      <c r="B33" s="20"/>
      <c r="C33" s="17"/>
      <c r="D33" s="20"/>
      <c r="E33" s="10"/>
      <c r="F33" s="17"/>
    </row>
    <row r="34" spans="1:6" x14ac:dyDescent="0.25">
      <c r="A34" s="29" t="s">
        <v>3</v>
      </c>
      <c r="B34" s="20">
        <v>18</v>
      </c>
      <c r="C34" s="17">
        <f>(B34/B21)</f>
        <v>4.7808764940239041E-3</v>
      </c>
      <c r="D34" s="25">
        <v>484</v>
      </c>
      <c r="E34" s="13">
        <f>(D34/D21)</f>
        <v>0.82173174872665533</v>
      </c>
      <c r="F34" s="34">
        <f>IF(B34=0,0,(D34/SUM(B34:B35)))</f>
        <v>0.15507850048061519</v>
      </c>
    </row>
    <row r="35" spans="1:6" x14ac:dyDescent="0.25">
      <c r="A35" s="29" t="s">
        <v>4</v>
      </c>
      <c r="B35" s="20">
        <v>3103</v>
      </c>
      <c r="C35" s="17">
        <f>(B35/B21)</f>
        <v>0.82416998671978747</v>
      </c>
      <c r="D35" s="26"/>
      <c r="E35" s="14"/>
      <c r="F35" s="35"/>
    </row>
    <row r="36" spans="1:6" x14ac:dyDescent="0.25">
      <c r="A36" s="29" t="s">
        <v>5</v>
      </c>
      <c r="B36" s="20">
        <v>644</v>
      </c>
      <c r="C36" s="17">
        <f>(B36/B21)</f>
        <v>0.17104913678618858</v>
      </c>
      <c r="D36" s="20">
        <v>105</v>
      </c>
      <c r="E36" s="10">
        <f>(D36/D21)</f>
        <v>0.17826825127334464</v>
      </c>
      <c r="F36" s="17">
        <f>IF(B36=0,0,(D36/B36))</f>
        <v>0.16304347826086957</v>
      </c>
    </row>
    <row r="37" spans="1:6" x14ac:dyDescent="0.25">
      <c r="A37" s="29"/>
      <c r="B37" s="20"/>
      <c r="C37" s="17"/>
      <c r="D37" s="20"/>
      <c r="E37" s="10"/>
      <c r="F37" s="17"/>
    </row>
    <row r="38" spans="1:6" ht="16.5" thickBot="1" x14ac:dyDescent="0.3">
      <c r="A38" s="30" t="s">
        <v>6</v>
      </c>
      <c r="B38" s="20"/>
      <c r="C38" s="17"/>
      <c r="D38" s="20"/>
      <c r="E38" s="10"/>
      <c r="F38" s="17"/>
    </row>
    <row r="39" spans="1:6" x14ac:dyDescent="0.25">
      <c r="A39" s="29" t="s">
        <v>3</v>
      </c>
      <c r="B39" s="20">
        <v>58</v>
      </c>
      <c r="C39" s="17">
        <f>(B39/B21)</f>
        <v>1.5405046480743692E-2</v>
      </c>
      <c r="D39" s="25">
        <v>12</v>
      </c>
      <c r="E39" s="13">
        <f>(D39/D21)</f>
        <v>2.037351443123939E-2</v>
      </c>
      <c r="F39" s="34">
        <f>IF(B39=0,0,(D39/SUM(B39:B40)))</f>
        <v>0.10619469026548672</v>
      </c>
    </row>
    <row r="40" spans="1:6" x14ac:dyDescent="0.25">
      <c r="A40" s="29" t="s">
        <v>66</v>
      </c>
      <c r="B40" s="20">
        <v>55</v>
      </c>
      <c r="C40" s="17">
        <f>(B40/B21)</f>
        <v>1.4608233731739707E-2</v>
      </c>
      <c r="D40" s="26"/>
      <c r="E40" s="14"/>
      <c r="F40" s="35"/>
    </row>
    <row r="41" spans="1:6" x14ac:dyDescent="0.25">
      <c r="A41" s="29" t="s">
        <v>7</v>
      </c>
      <c r="B41" s="20">
        <v>1239</v>
      </c>
      <c r="C41" s="17">
        <f>(B41/B21)</f>
        <v>0.32908366533864541</v>
      </c>
      <c r="D41" s="20">
        <v>214</v>
      </c>
      <c r="E41" s="10">
        <f>(D41/D21)</f>
        <v>0.36332767402376909</v>
      </c>
      <c r="F41" s="17">
        <f>IF(B41=0,0,(D41/B41))</f>
        <v>0.17271993543179984</v>
      </c>
    </row>
    <row r="42" spans="1:6" x14ac:dyDescent="0.25">
      <c r="A42" s="29" t="s">
        <v>8</v>
      </c>
      <c r="B42" s="20">
        <v>2413</v>
      </c>
      <c r="C42" s="17">
        <f>(B42/B21)</f>
        <v>0.64090305444887119</v>
      </c>
      <c r="D42" s="20">
        <v>363</v>
      </c>
      <c r="E42" s="10">
        <f>(D42/D21)</f>
        <v>0.61629881154499155</v>
      </c>
      <c r="F42" s="17">
        <f>IF(B42=0,0,(D42/B42))</f>
        <v>0.15043514297554911</v>
      </c>
    </row>
    <row r="43" spans="1:6" x14ac:dyDescent="0.25">
      <c r="A43" s="29"/>
      <c r="B43" s="20"/>
      <c r="C43" s="19"/>
      <c r="D43" s="20"/>
      <c r="E43" s="12"/>
      <c r="F43" s="17"/>
    </row>
    <row r="44" spans="1:6" ht="16.5" thickBot="1" x14ac:dyDescent="0.3">
      <c r="A44" s="30" t="s">
        <v>10</v>
      </c>
      <c r="B44" s="20"/>
      <c r="C44" s="17"/>
      <c r="D44" s="20"/>
      <c r="E44" s="10"/>
      <c r="F44" s="17"/>
    </row>
    <row r="45" spans="1:6" x14ac:dyDescent="0.25">
      <c r="A45" s="29" t="s">
        <v>3</v>
      </c>
      <c r="B45" s="20">
        <v>164</v>
      </c>
      <c r="C45" s="17">
        <f>(B45/B21)</f>
        <v>4.3559096945551129E-2</v>
      </c>
      <c r="D45" s="20">
        <v>32</v>
      </c>
      <c r="E45" s="10">
        <f>(D45/D21)</f>
        <v>5.4329371816638369E-2</v>
      </c>
      <c r="F45" s="17">
        <f>IF(B45=0,0,(D45/B45))</f>
        <v>0.1951219512195122</v>
      </c>
    </row>
    <row r="46" spans="1:6" x14ac:dyDescent="0.25">
      <c r="A46" s="29" t="s">
        <v>11</v>
      </c>
      <c r="B46" s="20">
        <v>171</v>
      </c>
      <c r="C46" s="17">
        <f>(B46/B21)</f>
        <v>4.5418326693227089E-2</v>
      </c>
      <c r="D46" s="20">
        <v>24</v>
      </c>
      <c r="E46" s="10">
        <f>(D46/D21)</f>
        <v>4.074702886247878E-2</v>
      </c>
      <c r="F46" s="17">
        <f>IF(B46=0,0,(D46/B46))</f>
        <v>0.14035087719298245</v>
      </c>
    </row>
    <row r="47" spans="1:6" x14ac:dyDescent="0.25">
      <c r="A47" s="29" t="s">
        <v>12</v>
      </c>
      <c r="B47" s="20">
        <v>83</v>
      </c>
      <c r="C47" s="17">
        <f>(B47/B21)</f>
        <v>2.2045152722443558E-2</v>
      </c>
      <c r="D47" s="20">
        <v>21</v>
      </c>
      <c r="E47" s="10">
        <f>(D47/D21)</f>
        <v>3.5653650254668934E-2</v>
      </c>
      <c r="F47" s="17">
        <f>IF(B47=0,0,(D47/B47))</f>
        <v>0.25301204819277107</v>
      </c>
    </row>
    <row r="48" spans="1:6" x14ac:dyDescent="0.25">
      <c r="A48" s="29" t="s">
        <v>13</v>
      </c>
      <c r="B48" s="20">
        <v>65</v>
      </c>
      <c r="C48" s="17">
        <f>(B48/B21)</f>
        <v>1.7264276228419653E-2</v>
      </c>
      <c r="D48" s="25">
        <v>14</v>
      </c>
      <c r="E48" s="13">
        <f>(D48/D21)</f>
        <v>2.3769100169779286E-2</v>
      </c>
      <c r="F48" s="34">
        <f>IF(B48=0,0,(D48/SUM(B48:B49)))</f>
        <v>0.16666666666666666</v>
      </c>
    </row>
    <row r="49" spans="1:6" x14ac:dyDescent="0.25">
      <c r="A49" s="29" t="s">
        <v>65</v>
      </c>
      <c r="B49" s="20">
        <v>19</v>
      </c>
      <c r="C49" s="17">
        <f>(B49/B21)</f>
        <v>5.0464807436918988E-3</v>
      </c>
      <c r="D49" s="26"/>
      <c r="E49" s="14"/>
      <c r="F49" s="35"/>
    </row>
    <row r="50" spans="1:6" x14ac:dyDescent="0.25">
      <c r="A50" s="29" t="s">
        <v>14</v>
      </c>
      <c r="B50" s="20">
        <v>3263</v>
      </c>
      <c r="C50" s="17">
        <f>(B50/B21)</f>
        <v>0.8666666666666667</v>
      </c>
      <c r="D50" s="20">
        <v>498</v>
      </c>
      <c r="E50" s="10">
        <f>(D50/D21)</f>
        <v>0.84550084889643462</v>
      </c>
      <c r="F50" s="17">
        <f>IF(B50=0,0,(D50/B50))</f>
        <v>0.1526202880784554</v>
      </c>
    </row>
    <row r="51" spans="1:6" x14ac:dyDescent="0.25">
      <c r="A51" s="29"/>
      <c r="B51" s="20"/>
      <c r="C51" s="17"/>
      <c r="D51" s="20"/>
      <c r="E51" s="10"/>
      <c r="F51" s="17"/>
    </row>
    <row r="52" spans="1:6" ht="16.5" thickBot="1" x14ac:dyDescent="0.3">
      <c r="A52" s="30" t="s">
        <v>9</v>
      </c>
      <c r="B52" s="20"/>
      <c r="C52" s="17"/>
      <c r="D52" s="20"/>
      <c r="E52" s="10"/>
      <c r="F52" s="17"/>
    </row>
    <row r="53" spans="1:6" x14ac:dyDescent="0.25">
      <c r="A53" s="29" t="s">
        <v>3</v>
      </c>
      <c r="B53" s="20">
        <v>18</v>
      </c>
      <c r="C53" s="17">
        <f>(B53/B21)</f>
        <v>4.7808764940239041E-3</v>
      </c>
      <c r="D53" s="20">
        <v>3</v>
      </c>
      <c r="E53" s="10">
        <f>(D53/D21)</f>
        <v>5.0933786078098476E-3</v>
      </c>
      <c r="F53" s="17">
        <f>IF(B53=0,0,(D53/B53))</f>
        <v>0.16666666666666666</v>
      </c>
    </row>
    <row r="54" spans="1:6" x14ac:dyDescent="0.25">
      <c r="A54" s="29" t="s">
        <v>67</v>
      </c>
      <c r="B54" s="20">
        <v>3367</v>
      </c>
      <c r="C54" s="17">
        <f>(B54/B21)</f>
        <v>0.89428950863213807</v>
      </c>
      <c r="D54" s="20">
        <v>539</v>
      </c>
      <c r="E54" s="10">
        <f>(D54/D21)</f>
        <v>0.91511035653650252</v>
      </c>
      <c r="F54" s="17">
        <f>IF(B54=0,0,(D54/B54))</f>
        <v>0.16008316008316009</v>
      </c>
    </row>
    <row r="55" spans="1:6" x14ac:dyDescent="0.25">
      <c r="A55" s="29" t="s">
        <v>68</v>
      </c>
      <c r="B55" s="20">
        <v>380</v>
      </c>
      <c r="C55" s="17">
        <f>(B55/B21)</f>
        <v>0.10092961487383798</v>
      </c>
      <c r="D55" s="20">
        <v>47</v>
      </c>
      <c r="E55" s="10">
        <f>(D55/D21)</f>
        <v>7.979626485568761E-2</v>
      </c>
      <c r="F55" s="17">
        <f>IF(B55=0,0,(D55/B55))</f>
        <v>0.12368421052631579</v>
      </c>
    </row>
    <row r="56" spans="1:6" x14ac:dyDescent="0.25">
      <c r="A56" s="29"/>
      <c r="B56" s="20"/>
      <c r="C56" s="17"/>
      <c r="D56" s="20"/>
      <c r="E56" s="10"/>
      <c r="F56" s="17"/>
    </row>
    <row r="57" spans="1:6" ht="16.5" thickBot="1" x14ac:dyDescent="0.3">
      <c r="A57" s="30" t="s">
        <v>22</v>
      </c>
      <c r="B57" s="20"/>
      <c r="C57" s="17"/>
      <c r="D57" s="20"/>
      <c r="E57" s="10"/>
      <c r="F57" s="17"/>
    </row>
    <row r="58" spans="1:6" x14ac:dyDescent="0.25">
      <c r="A58" s="29" t="s">
        <v>3</v>
      </c>
      <c r="B58" s="20">
        <v>6</v>
      </c>
      <c r="C58" s="17">
        <f>(B58/B21)</f>
        <v>1.5936254980079682E-3</v>
      </c>
      <c r="D58" s="25">
        <v>574</v>
      </c>
      <c r="E58" s="13">
        <f>(D58/D21)</f>
        <v>0.97453310696095075</v>
      </c>
      <c r="F58" s="34">
        <f>IF(B58=0,0,(D58/SUM(B58:B59)))</f>
        <v>0.16123595505617977</v>
      </c>
    </row>
    <row r="59" spans="1:6" x14ac:dyDescent="0.25">
      <c r="A59" s="29" t="s">
        <v>23</v>
      </c>
      <c r="B59" s="20">
        <v>3554</v>
      </c>
      <c r="C59" s="17">
        <f>(B59/B21)</f>
        <v>0.94395750332005313</v>
      </c>
      <c r="D59" s="26"/>
      <c r="E59" s="14"/>
      <c r="F59" s="35"/>
    </row>
    <row r="60" spans="1:6" x14ac:dyDescent="0.25">
      <c r="A60" s="29" t="s">
        <v>24</v>
      </c>
      <c r="B60" s="20">
        <v>186</v>
      </c>
      <c r="C60" s="17">
        <f>(B60/B21)</f>
        <v>4.9402390438247012E-2</v>
      </c>
      <c r="D60" s="20">
        <v>15</v>
      </c>
      <c r="E60" s="10">
        <f>(D60/D21)</f>
        <v>2.5466893039049237E-2</v>
      </c>
      <c r="F60" s="17">
        <f>IF(B60=0,0,(D60/B60))</f>
        <v>8.0645161290322578E-2</v>
      </c>
    </row>
    <row r="61" spans="1:6" x14ac:dyDescent="0.25">
      <c r="A61" s="29" t="s">
        <v>69</v>
      </c>
      <c r="B61" s="20">
        <v>19</v>
      </c>
      <c r="C61" s="17">
        <f>(B61/B21)</f>
        <v>5.0464807436918988E-3</v>
      </c>
      <c r="D61" s="20">
        <v>0</v>
      </c>
      <c r="E61" s="10">
        <f>(D61/D21)</f>
        <v>0</v>
      </c>
      <c r="F61" s="17">
        <f>IF(B61=0,0,(D61/B61))</f>
        <v>0</v>
      </c>
    </row>
    <row r="62" spans="1:6" x14ac:dyDescent="0.25">
      <c r="A62" s="29"/>
      <c r="B62" s="20"/>
      <c r="C62" s="18"/>
      <c r="D62" s="20"/>
      <c r="E62" s="11"/>
      <c r="F62" s="17"/>
    </row>
    <row r="63" spans="1:6" ht="16.5" thickBot="1" x14ac:dyDescent="0.3">
      <c r="A63" s="30" t="s">
        <v>25</v>
      </c>
      <c r="B63" s="20"/>
      <c r="C63" s="17"/>
      <c r="D63" s="20"/>
      <c r="E63" s="10"/>
      <c r="F63" s="17"/>
    </row>
    <row r="64" spans="1:6" x14ac:dyDescent="0.25">
      <c r="A64" s="29" t="s">
        <v>70</v>
      </c>
      <c r="B64" s="20">
        <v>719</v>
      </c>
      <c r="C64" s="17">
        <f>(B64/B21)</f>
        <v>0.19096945551128819</v>
      </c>
      <c r="D64" s="20">
        <v>84</v>
      </c>
      <c r="E64" s="10">
        <f>(D64/D21)</f>
        <v>0.14261460101867574</v>
      </c>
      <c r="F64" s="17">
        <f t="shared" ref="F64:F69" si="0">IF(B64=0,0,(D64/B64))</f>
        <v>0.11682892906815021</v>
      </c>
    </row>
    <row r="65" spans="1:6" x14ac:dyDescent="0.25">
      <c r="A65" s="29" t="s">
        <v>71</v>
      </c>
      <c r="B65" s="20">
        <v>300</v>
      </c>
      <c r="C65" s="17">
        <f>(B65/B21)</f>
        <v>7.9681274900398405E-2</v>
      </c>
      <c r="D65" s="20">
        <v>27</v>
      </c>
      <c r="E65" s="10">
        <f>(D65/D21)</f>
        <v>4.5840407470288627E-2</v>
      </c>
      <c r="F65" s="17">
        <f t="shared" si="0"/>
        <v>0.09</v>
      </c>
    </row>
    <row r="66" spans="1:6" x14ac:dyDescent="0.25">
      <c r="A66" s="29" t="s">
        <v>26</v>
      </c>
      <c r="B66" s="20">
        <v>421</v>
      </c>
      <c r="C66" s="17">
        <f>(B66/B21)</f>
        <v>0.11181938911022576</v>
      </c>
      <c r="D66" s="20">
        <v>66</v>
      </c>
      <c r="E66" s="10">
        <f>(D66/D21)</f>
        <v>0.11205432937181664</v>
      </c>
      <c r="F66" s="17">
        <f t="shared" si="0"/>
        <v>0.15676959619952494</v>
      </c>
    </row>
    <row r="67" spans="1:6" x14ac:dyDescent="0.25">
      <c r="A67" s="29" t="s">
        <v>27</v>
      </c>
      <c r="B67" s="20">
        <v>559</v>
      </c>
      <c r="C67" s="17">
        <f>(B67/B21)</f>
        <v>0.14847277556440902</v>
      </c>
      <c r="D67" s="20">
        <v>92</v>
      </c>
      <c r="E67" s="10">
        <f>(D67/D21)</f>
        <v>0.15619694397283532</v>
      </c>
      <c r="F67" s="17">
        <f t="shared" si="0"/>
        <v>0.16457960644007155</v>
      </c>
    </row>
    <row r="68" spans="1:6" x14ac:dyDescent="0.25">
      <c r="A68" s="29" t="s">
        <v>28</v>
      </c>
      <c r="B68" s="20">
        <v>764</v>
      </c>
      <c r="C68" s="17">
        <f>(B68/B21)</f>
        <v>0.20292164674634794</v>
      </c>
      <c r="D68" s="20">
        <v>114</v>
      </c>
      <c r="E68" s="10">
        <f>(D68/D21)</f>
        <v>0.19354838709677419</v>
      </c>
      <c r="F68" s="17">
        <f t="shared" si="0"/>
        <v>0.14921465968586387</v>
      </c>
    </row>
    <row r="69" spans="1:6" x14ac:dyDescent="0.25">
      <c r="A69" s="29" t="s">
        <v>72</v>
      </c>
      <c r="B69" s="20">
        <v>1002</v>
      </c>
      <c r="C69" s="17">
        <f>(B69/B21)</f>
        <v>0.2661354581673307</v>
      </c>
      <c r="D69" s="20">
        <v>206</v>
      </c>
      <c r="E69" s="10">
        <f>(D69/D21)</f>
        <v>0.34974533106960953</v>
      </c>
      <c r="F69" s="17">
        <f t="shared" si="0"/>
        <v>0.20558882235528941</v>
      </c>
    </row>
    <row r="70" spans="1:6" x14ac:dyDescent="0.25">
      <c r="A70" s="29"/>
      <c r="B70" s="20"/>
      <c r="C70" s="17"/>
      <c r="D70" s="20"/>
      <c r="E70" s="10"/>
      <c r="F70" s="17"/>
    </row>
    <row r="71" spans="1:6" ht="16.5" thickBot="1" x14ac:dyDescent="0.3">
      <c r="A71" s="30" t="s">
        <v>29</v>
      </c>
      <c r="B71" s="20"/>
      <c r="C71" s="18"/>
      <c r="D71" s="20"/>
      <c r="E71" s="11"/>
      <c r="F71" s="18"/>
    </row>
    <row r="72" spans="1:6" x14ac:dyDescent="0.25">
      <c r="A72" s="29" t="s">
        <v>3</v>
      </c>
      <c r="B72" s="20">
        <v>45</v>
      </c>
      <c r="C72" s="17">
        <f>(B72/B21)</f>
        <v>1.1952191235059761E-2</v>
      </c>
      <c r="D72" s="20">
        <v>9</v>
      </c>
      <c r="E72" s="10">
        <f>(D72/D21)</f>
        <v>1.5280135823429542E-2</v>
      </c>
      <c r="F72" s="17">
        <f>IF(B72=0,0,(D72/B72))</f>
        <v>0.2</v>
      </c>
    </row>
    <row r="73" spans="1:6" x14ac:dyDescent="0.25">
      <c r="A73" s="29" t="s">
        <v>74</v>
      </c>
      <c r="B73" s="20">
        <v>3310</v>
      </c>
      <c r="C73" s="17">
        <f>(B73/B21)</f>
        <v>0.87915006640106241</v>
      </c>
      <c r="D73" s="20">
        <v>519</v>
      </c>
      <c r="E73" s="10">
        <f>(D73/D21)</f>
        <v>0.88115449915110355</v>
      </c>
      <c r="F73" s="17">
        <f>IF(B73=0,0,(D73/B73))</f>
        <v>0.15679758308157099</v>
      </c>
    </row>
    <row r="74" spans="1:6" ht="16.5" thickBot="1" x14ac:dyDescent="0.3">
      <c r="A74" s="31" t="s">
        <v>30</v>
      </c>
      <c r="B74" s="23">
        <f>SUM(B76:B84)</f>
        <v>410</v>
      </c>
      <c r="C74" s="24">
        <f>(B74/B21)</f>
        <v>0.10889774236387782</v>
      </c>
      <c r="D74" s="23">
        <f>SUM(D76:D84)</f>
        <v>61</v>
      </c>
      <c r="E74" s="24">
        <f>(D74/D21)</f>
        <v>0.1035653650254669</v>
      </c>
      <c r="F74" s="36">
        <f>IF(B74=0,0,(D74/B74))</f>
        <v>0.14878048780487804</v>
      </c>
    </row>
    <row r="75" spans="1:6" x14ac:dyDescent="0.25">
      <c r="A75" s="29"/>
      <c r="B75" s="20"/>
      <c r="C75" s="17"/>
      <c r="D75" s="20"/>
      <c r="E75" s="10"/>
      <c r="F75" s="17"/>
    </row>
    <row r="76" spans="1:6" x14ac:dyDescent="0.25">
      <c r="A76" s="29" t="s">
        <v>88</v>
      </c>
      <c r="B76" s="20">
        <v>12</v>
      </c>
      <c r="C76" s="17">
        <f>(B76/B21)</f>
        <v>3.1872509960159364E-3</v>
      </c>
      <c r="D76" s="25">
        <v>6</v>
      </c>
      <c r="E76" s="13">
        <f>(D76/D21)</f>
        <v>1.0186757215619695E-2</v>
      </c>
      <c r="F76" s="34">
        <f>IF(B76=0,0,(D76/SUM(B76:B78)))</f>
        <v>0.10714285714285714</v>
      </c>
    </row>
    <row r="77" spans="1:6" x14ac:dyDescent="0.25">
      <c r="A77" s="29" t="s">
        <v>36</v>
      </c>
      <c r="B77" s="20">
        <v>10</v>
      </c>
      <c r="C77" s="17">
        <f>(B77/B21)</f>
        <v>2.6560424966799467E-3</v>
      </c>
      <c r="D77" s="27"/>
      <c r="E77" s="15"/>
      <c r="F77" s="37"/>
    </row>
    <row r="78" spans="1:6" x14ac:dyDescent="0.25">
      <c r="A78" s="29" t="s">
        <v>33</v>
      </c>
      <c r="B78" s="20">
        <v>34</v>
      </c>
      <c r="C78" s="17">
        <f>(B78/B21)</f>
        <v>9.030544488711819E-3</v>
      </c>
      <c r="D78" s="26"/>
      <c r="E78" s="14"/>
      <c r="F78" s="35"/>
    </row>
    <row r="79" spans="1:6" x14ac:dyDescent="0.25">
      <c r="A79" s="29" t="s">
        <v>32</v>
      </c>
      <c r="B79" s="20">
        <v>181</v>
      </c>
      <c r="C79" s="17">
        <f>(B79/B21)</f>
        <v>4.807436918990704E-2</v>
      </c>
      <c r="D79" s="20">
        <v>19</v>
      </c>
      <c r="E79" s="10">
        <f>(D79/D21)</f>
        <v>3.2258064516129031E-2</v>
      </c>
      <c r="F79" s="17">
        <f>IF(B79=0,0,(D79/B79))</f>
        <v>0.10497237569060773</v>
      </c>
    </row>
    <row r="80" spans="1:6" x14ac:dyDescent="0.25">
      <c r="A80" s="29" t="s">
        <v>34</v>
      </c>
      <c r="B80" s="20">
        <v>0</v>
      </c>
      <c r="C80" s="17">
        <f>(B80/B21)</f>
        <v>0</v>
      </c>
      <c r="D80" s="20">
        <v>0</v>
      </c>
      <c r="E80" s="10">
        <f>(D80/D21)</f>
        <v>0</v>
      </c>
      <c r="F80" s="17">
        <f>IF(B80=0,0,(D80/B80))</f>
        <v>0</v>
      </c>
    </row>
    <row r="81" spans="1:6" x14ac:dyDescent="0.25">
      <c r="A81" s="29" t="s">
        <v>35</v>
      </c>
      <c r="B81" s="20">
        <v>76</v>
      </c>
      <c r="C81" s="17">
        <f>(B81/B21)</f>
        <v>2.0185922974767595E-2</v>
      </c>
      <c r="D81" s="20">
        <v>16</v>
      </c>
      <c r="E81" s="10">
        <f>(D81/D21)</f>
        <v>2.7164685908319185E-2</v>
      </c>
      <c r="F81" s="17">
        <f>IF(B81=0,0,(D81/B81))</f>
        <v>0.21052631578947367</v>
      </c>
    </row>
    <row r="82" spans="1:6" x14ac:dyDescent="0.25">
      <c r="A82" s="29" t="s">
        <v>75</v>
      </c>
      <c r="B82" s="20">
        <v>43</v>
      </c>
      <c r="C82" s="17">
        <f>(B82/B21)</f>
        <v>1.1420982735723771E-2</v>
      </c>
      <c r="D82" s="20">
        <v>10</v>
      </c>
      <c r="E82" s="10">
        <f>(D82/D21)</f>
        <v>1.6977928692699491E-2</v>
      </c>
      <c r="F82" s="17">
        <f>IF(B82=0,0,(D82/B82))</f>
        <v>0.23255813953488372</v>
      </c>
    </row>
    <row r="83" spans="1:6" x14ac:dyDescent="0.25">
      <c r="A83" s="29" t="s">
        <v>37</v>
      </c>
      <c r="B83" s="20">
        <v>49</v>
      </c>
      <c r="C83" s="17">
        <f>(B83/B21)</f>
        <v>1.3014608233731739E-2</v>
      </c>
      <c r="D83" s="25">
        <v>10</v>
      </c>
      <c r="E83" s="13">
        <f>(D83/D21)</f>
        <v>1.6977928692699491E-2</v>
      </c>
      <c r="F83" s="34">
        <f>IF(B83=0,0,(D83/SUM(B83:B84)))</f>
        <v>0.18518518518518517</v>
      </c>
    </row>
    <row r="84" spans="1:6" x14ac:dyDescent="0.25">
      <c r="A84" s="29" t="s">
        <v>31</v>
      </c>
      <c r="B84" s="20">
        <v>5</v>
      </c>
      <c r="C84" s="17">
        <f>(B84/B21)</f>
        <v>1.3280212483399733E-3</v>
      </c>
      <c r="D84" s="26"/>
      <c r="E84" s="14"/>
      <c r="F84" s="35"/>
    </row>
    <row r="85" spans="1:6" x14ac:dyDescent="0.25">
      <c r="A85" s="29"/>
      <c r="B85" s="20"/>
      <c r="C85" s="17"/>
      <c r="D85" s="20"/>
      <c r="E85" s="10"/>
      <c r="F85" s="17"/>
    </row>
    <row r="86" spans="1:6" ht="16.5" thickBot="1" x14ac:dyDescent="0.3">
      <c r="A86" s="30" t="s">
        <v>38</v>
      </c>
      <c r="B86" s="20"/>
      <c r="C86" s="17"/>
      <c r="D86" s="20"/>
      <c r="E86" s="10"/>
      <c r="F86" s="17"/>
    </row>
    <row r="87" spans="1:6" x14ac:dyDescent="0.25">
      <c r="A87" s="29" t="s">
        <v>3</v>
      </c>
      <c r="B87" s="20">
        <v>223</v>
      </c>
      <c r="C87" s="17">
        <f>(B87/B21)</f>
        <v>5.9229747675962813E-2</v>
      </c>
      <c r="D87" s="20">
        <v>32</v>
      </c>
      <c r="E87" s="10">
        <f>(D87/D21)</f>
        <v>5.4329371816638369E-2</v>
      </c>
      <c r="F87" s="17">
        <f>IF(B87=0,0,(D87/B87))</f>
        <v>0.14349775784753363</v>
      </c>
    </row>
    <row r="88" spans="1:6" x14ac:dyDescent="0.25">
      <c r="A88" s="29" t="s">
        <v>39</v>
      </c>
      <c r="B88" s="20">
        <v>2400</v>
      </c>
      <c r="C88" s="17">
        <f>(B88/B21)</f>
        <v>0.63745019920318724</v>
      </c>
      <c r="D88" s="20">
        <v>404</v>
      </c>
      <c r="E88" s="10">
        <f>(D88/D21)</f>
        <v>0.68590831918505946</v>
      </c>
      <c r="F88" s="17">
        <f>IF(B88=0,0,(D88/B88))</f>
        <v>0.16833333333333333</v>
      </c>
    </row>
    <row r="89" spans="1:6" ht="16.5" thickBot="1" x14ac:dyDescent="0.3">
      <c r="A89" s="31" t="s">
        <v>40</v>
      </c>
      <c r="B89" s="23">
        <f>SUM(B91:B100)</f>
        <v>1142</v>
      </c>
      <c r="C89" s="24">
        <f>(B89/B21)</f>
        <v>0.30332005312084992</v>
      </c>
      <c r="D89" s="23">
        <f>SUM(D91:D100)</f>
        <v>153</v>
      </c>
      <c r="E89" s="24">
        <f>(D89/D21)</f>
        <v>0.25976230899830222</v>
      </c>
      <c r="F89" s="36">
        <f>IF(B89=0,0,(D89/B89))</f>
        <v>0.1339754816112084</v>
      </c>
    </row>
    <row r="90" spans="1:6" x14ac:dyDescent="0.25">
      <c r="A90" s="29"/>
      <c r="B90" s="20"/>
      <c r="C90" s="17"/>
      <c r="D90" s="20"/>
      <c r="E90" s="10"/>
      <c r="F90" s="17"/>
    </row>
    <row r="91" spans="1:6" x14ac:dyDescent="0.25">
      <c r="A91" s="29" t="s">
        <v>41</v>
      </c>
      <c r="B91" s="20">
        <v>265</v>
      </c>
      <c r="C91" s="17">
        <f>(B91/B21)</f>
        <v>7.0385126162018599E-2</v>
      </c>
      <c r="D91" s="20">
        <v>43</v>
      </c>
      <c r="E91" s="10">
        <f>(D91/D21)</f>
        <v>7.3005093378607805E-2</v>
      </c>
      <c r="F91" s="17">
        <f>IF(B91=0,0,(D91/B91))</f>
        <v>0.16226415094339622</v>
      </c>
    </row>
    <row r="92" spans="1:6" x14ac:dyDescent="0.25">
      <c r="A92" s="29" t="s">
        <v>42</v>
      </c>
      <c r="B92" s="20">
        <v>311</v>
      </c>
      <c r="C92" s="17">
        <f>(B92/B21)</f>
        <v>8.2602921646746347E-2</v>
      </c>
      <c r="D92" s="20">
        <v>38</v>
      </c>
      <c r="E92" s="10">
        <f>(D92/D21)</f>
        <v>6.4516129032258063E-2</v>
      </c>
      <c r="F92" s="17">
        <f>IF(B92=0,0,(D92/B92))</f>
        <v>0.12218649517684887</v>
      </c>
    </row>
    <row r="93" spans="1:6" x14ac:dyDescent="0.25">
      <c r="A93" s="29" t="s">
        <v>43</v>
      </c>
      <c r="B93" s="20">
        <v>199</v>
      </c>
      <c r="C93" s="17">
        <f>(B93/B21)</f>
        <v>5.2855245683930942E-2</v>
      </c>
      <c r="D93" s="20">
        <v>35</v>
      </c>
      <c r="E93" s="10">
        <f>(D93/D21)</f>
        <v>5.9422750424448216E-2</v>
      </c>
      <c r="F93" s="17">
        <f>IF(B93=0,0,(D93/B93))</f>
        <v>0.17587939698492464</v>
      </c>
    </row>
    <row r="94" spans="1:6" x14ac:dyDescent="0.25">
      <c r="A94" s="29" t="s">
        <v>47</v>
      </c>
      <c r="B94" s="20">
        <v>150</v>
      </c>
      <c r="C94" s="17">
        <f>(B94/B21)</f>
        <v>3.9840637450199202E-2</v>
      </c>
      <c r="D94" s="20">
        <v>10</v>
      </c>
      <c r="E94" s="10">
        <f>(D94/D21)</f>
        <v>1.6977928692699491E-2</v>
      </c>
      <c r="F94" s="17">
        <f>IF(B94=0,0,(D94/B94))</f>
        <v>6.6666666666666666E-2</v>
      </c>
    </row>
    <row r="95" spans="1:6" x14ac:dyDescent="0.25">
      <c r="A95" s="29" t="s">
        <v>44</v>
      </c>
      <c r="B95" s="20">
        <v>30</v>
      </c>
      <c r="C95" s="17">
        <f>(B95/B21)</f>
        <v>7.9681274900398405E-3</v>
      </c>
      <c r="D95" s="25">
        <v>8</v>
      </c>
      <c r="E95" s="13">
        <f>(D95/D21)</f>
        <v>1.3582342954159592E-2</v>
      </c>
      <c r="F95" s="34">
        <f>IF(B95=0,0,(D95/SUM(B95:B96)))</f>
        <v>9.7560975609756101E-2</v>
      </c>
    </row>
    <row r="96" spans="1:6" x14ac:dyDescent="0.25">
      <c r="A96" s="29" t="s">
        <v>45</v>
      </c>
      <c r="B96" s="20">
        <v>52</v>
      </c>
      <c r="C96" s="17">
        <f>(B96/B21)</f>
        <v>1.3811420982735724E-2</v>
      </c>
      <c r="D96" s="26"/>
      <c r="E96" s="14"/>
      <c r="F96" s="35"/>
    </row>
    <row r="97" spans="1:6" x14ac:dyDescent="0.25">
      <c r="A97" s="29" t="s">
        <v>46</v>
      </c>
      <c r="B97" s="20">
        <v>26</v>
      </c>
      <c r="C97" s="17">
        <f>(B97/B21)</f>
        <v>6.905710491367862E-3</v>
      </c>
      <c r="D97" s="20">
        <v>6</v>
      </c>
      <c r="E97" s="10">
        <f>(D97/D21)</f>
        <v>1.0186757215619695E-2</v>
      </c>
      <c r="F97" s="17">
        <f>IF(B97=0,0,(D97/B97))</f>
        <v>0.23076923076923078</v>
      </c>
    </row>
    <row r="98" spans="1:6" x14ac:dyDescent="0.25">
      <c r="A98" s="29" t="s">
        <v>48</v>
      </c>
      <c r="B98" s="20">
        <v>41</v>
      </c>
      <c r="C98" s="17">
        <f>(B98/B21)</f>
        <v>1.0889774236387782E-2</v>
      </c>
      <c r="D98" s="20">
        <v>5</v>
      </c>
      <c r="E98" s="10">
        <f>(D98/D21)</f>
        <v>8.4889643463497456E-3</v>
      </c>
      <c r="F98" s="17">
        <f>IF(B98=0,0,(D98/B98))</f>
        <v>0.12195121951219512</v>
      </c>
    </row>
    <row r="99" spans="1:6" x14ac:dyDescent="0.25">
      <c r="A99" s="29" t="s">
        <v>89</v>
      </c>
      <c r="B99" s="20">
        <v>26</v>
      </c>
      <c r="C99" s="17">
        <f>(B99/B21)</f>
        <v>6.905710491367862E-3</v>
      </c>
      <c r="D99" s="25">
        <v>8</v>
      </c>
      <c r="E99" s="13">
        <f>(D99/D21)</f>
        <v>1.3582342954159592E-2</v>
      </c>
      <c r="F99" s="34">
        <f>IF(B99=0,0,(D99/SUM(B99:B100)))</f>
        <v>0.11764705882352941</v>
      </c>
    </row>
    <row r="100" spans="1:6" x14ac:dyDescent="0.25">
      <c r="A100" s="29" t="s">
        <v>49</v>
      </c>
      <c r="B100" s="20">
        <v>42</v>
      </c>
      <c r="C100" s="17">
        <f>(B100/B21)</f>
        <v>1.1155378486055778E-2</v>
      </c>
      <c r="D100" s="26"/>
      <c r="E100" s="14"/>
      <c r="F100" s="35"/>
    </row>
    <row r="101" spans="1:6" x14ac:dyDescent="0.25">
      <c r="A101" s="29"/>
      <c r="B101" s="20"/>
      <c r="C101" s="17"/>
      <c r="D101" s="20"/>
      <c r="E101" s="10"/>
      <c r="F101" s="17"/>
    </row>
    <row r="102" spans="1:6" ht="16.5" thickBot="1" x14ac:dyDescent="0.3">
      <c r="A102" s="30" t="s">
        <v>50</v>
      </c>
      <c r="B102" s="20"/>
      <c r="C102" s="18"/>
      <c r="D102" s="20"/>
      <c r="E102" s="11"/>
      <c r="F102" s="18"/>
    </row>
    <row r="103" spans="1:6" x14ac:dyDescent="0.25">
      <c r="A103" s="29" t="s">
        <v>3</v>
      </c>
      <c r="B103" s="20">
        <v>52</v>
      </c>
      <c r="C103" s="17">
        <f>(B103/B21)</f>
        <v>1.3811420982735724E-2</v>
      </c>
      <c r="D103" s="20">
        <v>8</v>
      </c>
      <c r="E103" s="10">
        <f>(D103/D21)</f>
        <v>1.3582342954159592E-2</v>
      </c>
      <c r="F103" s="17">
        <f>IF(B103=0,0,(D103/B103))</f>
        <v>0.15384615384615385</v>
      </c>
    </row>
    <row r="104" spans="1:6" x14ac:dyDescent="0.25">
      <c r="A104" s="29"/>
      <c r="B104" s="20"/>
      <c r="C104" s="17"/>
      <c r="D104" s="20"/>
      <c r="E104" s="10"/>
      <c r="F104" s="17"/>
    </row>
    <row r="105" spans="1:6" x14ac:dyDescent="0.25">
      <c r="A105" s="29" t="s">
        <v>55</v>
      </c>
      <c r="B105" s="20">
        <v>121</v>
      </c>
      <c r="C105" s="17">
        <f>(B105/B21)</f>
        <v>3.2138114209827359E-2</v>
      </c>
      <c r="D105" s="20">
        <v>16</v>
      </c>
      <c r="E105" s="10">
        <f>(D105/D21)</f>
        <v>2.7164685908319185E-2</v>
      </c>
      <c r="F105" s="17">
        <f>IF(B105=0,0,(D105/B105))</f>
        <v>0.13223140495867769</v>
      </c>
    </row>
    <row r="106" spans="1:6" x14ac:dyDescent="0.25">
      <c r="A106" s="29" t="s">
        <v>56</v>
      </c>
      <c r="B106" s="20">
        <v>64</v>
      </c>
      <c r="C106" s="17">
        <f>(B106/B21)</f>
        <v>1.699867197875166E-2</v>
      </c>
      <c r="D106" s="25">
        <v>8</v>
      </c>
      <c r="E106" s="13">
        <f>(D106/D21)</f>
        <v>1.3582342954159592E-2</v>
      </c>
      <c r="F106" s="34">
        <f>IF(B106=0,0,(D106/SUM(B106:B109)))</f>
        <v>5.5944055944055944E-2</v>
      </c>
    </row>
    <row r="107" spans="1:6" x14ac:dyDescent="0.25">
      <c r="A107" s="29" t="s">
        <v>54</v>
      </c>
      <c r="B107" s="20">
        <v>29</v>
      </c>
      <c r="C107" s="17">
        <f>(B107/B21)</f>
        <v>7.7025232403718459E-3</v>
      </c>
      <c r="D107" s="27"/>
      <c r="E107" s="15"/>
      <c r="F107" s="37"/>
    </row>
    <row r="108" spans="1:6" x14ac:dyDescent="0.25">
      <c r="A108" s="29" t="s">
        <v>53</v>
      </c>
      <c r="B108" s="20">
        <v>7</v>
      </c>
      <c r="C108" s="17">
        <f>(B108/B21)</f>
        <v>1.8592297476759628E-3</v>
      </c>
      <c r="D108" s="27"/>
      <c r="E108" s="15"/>
      <c r="F108" s="37"/>
    </row>
    <row r="109" spans="1:6" x14ac:dyDescent="0.25">
      <c r="A109" s="29" t="s">
        <v>77</v>
      </c>
      <c r="B109" s="20">
        <v>43</v>
      </c>
      <c r="C109" s="17">
        <f>(B109/B21)</f>
        <v>1.1420982735723771E-2</v>
      </c>
      <c r="D109" s="26"/>
      <c r="E109" s="14"/>
      <c r="F109" s="35"/>
    </row>
    <row r="110" spans="1:6" ht="32.25" thickBot="1" x14ac:dyDescent="0.3">
      <c r="A110" s="31" t="s">
        <v>76</v>
      </c>
      <c r="B110" s="23">
        <f>SUM(B105:B109)</f>
        <v>264</v>
      </c>
      <c r="C110" s="24">
        <f>(B110/B21)</f>
        <v>7.0119521912350602E-2</v>
      </c>
      <c r="D110" s="23">
        <f>SUM(D105:D109)</f>
        <v>24</v>
      </c>
      <c r="E110" s="24">
        <f>(D110/D21)</f>
        <v>4.074702886247878E-2</v>
      </c>
      <c r="F110" s="36">
        <f>IF(B110=0,0,(D110/B110))</f>
        <v>9.0909090909090912E-2</v>
      </c>
    </row>
    <row r="111" spans="1:6" x14ac:dyDescent="0.25">
      <c r="A111" s="29"/>
      <c r="B111" s="20"/>
      <c r="C111" s="17"/>
      <c r="D111" s="20"/>
      <c r="E111" s="12"/>
      <c r="F111" s="17"/>
    </row>
    <row r="112" spans="1:6" x14ac:dyDescent="0.25">
      <c r="A112" s="29" t="s">
        <v>80</v>
      </c>
      <c r="B112" s="20">
        <v>1928</v>
      </c>
      <c r="C112" s="17">
        <f>(B112/B21)</f>
        <v>0.51208499335989377</v>
      </c>
      <c r="D112" s="20">
        <v>354</v>
      </c>
      <c r="E112" s="10">
        <f>(D112/D21)</f>
        <v>0.60101867572156198</v>
      </c>
      <c r="F112" s="17">
        <f t="shared" ref="F112:F119" si="1">IF(B112=0,0,(D112/B112))</f>
        <v>0.18360995850622408</v>
      </c>
    </row>
    <row r="113" spans="1:6" x14ac:dyDescent="0.25">
      <c r="A113" s="29" t="s">
        <v>81</v>
      </c>
      <c r="B113" s="20">
        <v>193</v>
      </c>
      <c r="C113" s="17">
        <f>(B113/B21)</f>
        <v>5.1261620185922972E-2</v>
      </c>
      <c r="D113" s="20">
        <v>34</v>
      </c>
      <c r="E113" s="10">
        <f>(D113/D21)</f>
        <v>5.7724957555178265E-2</v>
      </c>
      <c r="F113" s="17">
        <f t="shared" si="1"/>
        <v>0.17616580310880828</v>
      </c>
    </row>
    <row r="114" spans="1:6" x14ac:dyDescent="0.25">
      <c r="A114" s="29" t="s">
        <v>82</v>
      </c>
      <c r="B114" s="20">
        <v>129</v>
      </c>
      <c r="C114" s="17">
        <f>(B114/B21)</f>
        <v>3.4262948207171316E-2</v>
      </c>
      <c r="D114" s="20">
        <v>19</v>
      </c>
      <c r="E114" s="10">
        <f>(D114/D21)</f>
        <v>3.2258064516129031E-2</v>
      </c>
      <c r="F114" s="17">
        <f t="shared" si="1"/>
        <v>0.14728682170542637</v>
      </c>
    </row>
    <row r="115" spans="1:6" x14ac:dyDescent="0.25">
      <c r="A115" s="29" t="s">
        <v>83</v>
      </c>
      <c r="B115" s="20">
        <v>72</v>
      </c>
      <c r="C115" s="17">
        <f>(B115/B21)</f>
        <v>1.9123505976095617E-2</v>
      </c>
      <c r="D115" s="20">
        <v>16</v>
      </c>
      <c r="E115" s="10">
        <f>(D115/D21)</f>
        <v>2.7164685908319185E-2</v>
      </c>
      <c r="F115" s="17">
        <f t="shared" si="1"/>
        <v>0.22222222222222221</v>
      </c>
    </row>
    <row r="116" spans="1:6" x14ac:dyDescent="0.25">
      <c r="A116" s="29" t="s">
        <v>52</v>
      </c>
      <c r="B116" s="20">
        <v>194</v>
      </c>
      <c r="C116" s="17">
        <f>(B116/B21)</f>
        <v>5.1527224435590969E-2</v>
      </c>
      <c r="D116" s="20">
        <v>28</v>
      </c>
      <c r="E116" s="10">
        <f>(D116/D21)</f>
        <v>4.7538200339558571E-2</v>
      </c>
      <c r="F116" s="17">
        <f t="shared" si="1"/>
        <v>0.14432989690721648</v>
      </c>
    </row>
    <row r="117" spans="1:6" x14ac:dyDescent="0.25">
      <c r="A117" s="29" t="s">
        <v>51</v>
      </c>
      <c r="B117" s="20">
        <v>135</v>
      </c>
      <c r="C117" s="17">
        <f>(B117/B21)</f>
        <v>3.5856573705179286E-2</v>
      </c>
      <c r="D117" s="20">
        <v>16</v>
      </c>
      <c r="E117" s="10">
        <f>(D117/D21)</f>
        <v>2.7164685908319185E-2</v>
      </c>
      <c r="F117" s="17">
        <f t="shared" si="1"/>
        <v>0.11851851851851852</v>
      </c>
    </row>
    <row r="118" spans="1:6" x14ac:dyDescent="0.25">
      <c r="A118" s="29" t="s">
        <v>84</v>
      </c>
      <c r="B118" s="20">
        <v>394</v>
      </c>
      <c r="C118" s="17">
        <f>(B118/B21)</f>
        <v>0.10464807436918991</v>
      </c>
      <c r="D118" s="20">
        <v>40</v>
      </c>
      <c r="E118" s="10">
        <f>(D118/D21)</f>
        <v>6.7911714770797965E-2</v>
      </c>
      <c r="F118" s="17">
        <f t="shared" si="1"/>
        <v>0.10152284263959391</v>
      </c>
    </row>
    <row r="119" spans="1:6" ht="16.5" thickBot="1" x14ac:dyDescent="0.3">
      <c r="A119" s="31" t="s">
        <v>85</v>
      </c>
      <c r="B119" s="23">
        <f>SUM(B112:B118)</f>
        <v>3045</v>
      </c>
      <c r="C119" s="24">
        <f>(B119/B21)</f>
        <v>0.80876494023904377</v>
      </c>
      <c r="D119" s="23">
        <f>SUM(D112:D118)</f>
        <v>507</v>
      </c>
      <c r="E119" s="24">
        <f>(D119/D21)</f>
        <v>0.8607809847198642</v>
      </c>
      <c r="F119" s="36">
        <f t="shared" si="1"/>
        <v>0.1665024630541872</v>
      </c>
    </row>
    <row r="120" spans="1:6" x14ac:dyDescent="0.25">
      <c r="A120" s="29"/>
      <c r="B120" s="20"/>
      <c r="C120" s="17"/>
      <c r="D120" s="20"/>
      <c r="E120" s="12"/>
      <c r="F120" s="17"/>
    </row>
    <row r="121" spans="1:6" x14ac:dyDescent="0.25">
      <c r="A121" s="29" t="s">
        <v>59</v>
      </c>
      <c r="B121" s="20">
        <v>43</v>
      </c>
      <c r="C121" s="17">
        <f>(B121/B21)</f>
        <v>1.1420982735723771E-2</v>
      </c>
      <c r="D121" s="25">
        <v>12</v>
      </c>
      <c r="E121" s="13">
        <f>(D121/D21)</f>
        <v>2.037351443123939E-2</v>
      </c>
      <c r="F121" s="34">
        <f>IF(B121=0,0,(D121/SUM(B121:B123)))</f>
        <v>0.15</v>
      </c>
    </row>
    <row r="122" spans="1:6" x14ac:dyDescent="0.25">
      <c r="A122" s="29" t="s">
        <v>60</v>
      </c>
      <c r="B122" s="20">
        <v>12</v>
      </c>
      <c r="C122" s="17">
        <f>(B122/B21)</f>
        <v>3.1872509960159364E-3</v>
      </c>
      <c r="D122" s="27"/>
      <c r="E122" s="15"/>
      <c r="F122" s="37"/>
    </row>
    <row r="123" spans="1:6" x14ac:dyDescent="0.25">
      <c r="A123" s="29" t="s">
        <v>61</v>
      </c>
      <c r="B123" s="20">
        <v>25</v>
      </c>
      <c r="C123" s="17">
        <f>(B123/B21)</f>
        <v>6.6401062416998674E-3</v>
      </c>
      <c r="D123" s="26"/>
      <c r="E123" s="14"/>
      <c r="F123" s="35"/>
    </row>
    <row r="124" spans="1:6" x14ac:dyDescent="0.25">
      <c r="A124" s="29" t="s">
        <v>91</v>
      </c>
      <c r="B124" s="20">
        <v>71</v>
      </c>
      <c r="C124" s="17">
        <f>(B124/B21)</f>
        <v>1.8857901726427623E-2</v>
      </c>
      <c r="D124" s="20">
        <v>12</v>
      </c>
      <c r="E124" s="10">
        <f>(D124/D21)</f>
        <v>2.037351443123939E-2</v>
      </c>
      <c r="F124" s="17">
        <f>IF(B124=0,0,(D124/B124))</f>
        <v>0.16901408450704225</v>
      </c>
    </row>
    <row r="125" spans="1:6" ht="16.5" thickBot="1" x14ac:dyDescent="0.3">
      <c r="A125" s="31" t="s">
        <v>79</v>
      </c>
      <c r="B125" s="23">
        <f>SUM(B121:B124)</f>
        <v>151</v>
      </c>
      <c r="C125" s="24">
        <f>(B125/B21)</f>
        <v>4.01062416998672E-2</v>
      </c>
      <c r="D125" s="23">
        <f>SUM(D121:D124)</f>
        <v>24</v>
      </c>
      <c r="E125" s="24">
        <f>(D125/D21)</f>
        <v>4.074702886247878E-2</v>
      </c>
      <c r="F125" s="36">
        <f>IF(B125=0,0,(D125/B125))</f>
        <v>0.15894039735099338</v>
      </c>
    </row>
    <row r="126" spans="1:6" x14ac:dyDescent="0.25">
      <c r="A126" s="29"/>
      <c r="B126" s="20"/>
      <c r="C126" s="17"/>
      <c r="D126" s="20"/>
      <c r="E126" s="12"/>
      <c r="F126" s="17"/>
    </row>
    <row r="127" spans="1:6" x14ac:dyDescent="0.25">
      <c r="A127" s="29" t="s">
        <v>57</v>
      </c>
      <c r="B127" s="20">
        <v>94</v>
      </c>
      <c r="C127" s="17">
        <f>(B127/B21)</f>
        <v>2.49667994687915E-2</v>
      </c>
      <c r="D127" s="20">
        <v>8</v>
      </c>
      <c r="E127" s="10">
        <f>(D127/D21)</f>
        <v>1.3582342954159592E-2</v>
      </c>
      <c r="F127" s="17">
        <f>IF(B127=0,0,(D127/B127))</f>
        <v>8.5106382978723402E-2</v>
      </c>
    </row>
    <row r="128" spans="1:6" x14ac:dyDescent="0.25">
      <c r="A128" s="29" t="s">
        <v>58</v>
      </c>
      <c r="B128" s="20">
        <v>60</v>
      </c>
      <c r="C128" s="17">
        <f>(B128/B21)</f>
        <v>1.5936254980079681E-2</v>
      </c>
      <c r="D128" s="20">
        <v>6</v>
      </c>
      <c r="E128" s="10">
        <f>(D128/D21)</f>
        <v>1.0186757215619695E-2</v>
      </c>
      <c r="F128" s="17">
        <f>IF(B128=0,0,(D128/B128))</f>
        <v>0.1</v>
      </c>
    </row>
    <row r="129" spans="1:6" x14ac:dyDescent="0.25">
      <c r="A129" s="29" t="s">
        <v>90</v>
      </c>
      <c r="B129" s="20">
        <v>9</v>
      </c>
      <c r="C129" s="17">
        <f>(B129/B21)</f>
        <v>2.3904382470119521E-3</v>
      </c>
      <c r="D129" s="20">
        <v>0</v>
      </c>
      <c r="E129" s="10">
        <f>(D129/D21)</f>
        <v>0</v>
      </c>
      <c r="F129" s="17">
        <f>IF(B129=0,0,(D129/B129))</f>
        <v>0</v>
      </c>
    </row>
    <row r="130" spans="1:6" ht="32.25" thickBot="1" x14ac:dyDescent="0.3">
      <c r="A130" s="31" t="s">
        <v>78</v>
      </c>
      <c r="B130" s="23">
        <f>SUM(B127:B129)</f>
        <v>163</v>
      </c>
      <c r="C130" s="24">
        <f>(B130/B21)</f>
        <v>4.3293492695883132E-2</v>
      </c>
      <c r="D130" s="23">
        <f>SUM(D127:D129)</f>
        <v>14</v>
      </c>
      <c r="E130" s="24">
        <f>(D130/D21)</f>
        <v>2.3769100169779286E-2</v>
      </c>
      <c r="F130" s="36">
        <f>IF(B130=0,0,(D130/B130))</f>
        <v>8.5889570552147243E-2</v>
      </c>
    </row>
    <row r="131" spans="1:6" x14ac:dyDescent="0.25">
      <c r="A131" s="29"/>
      <c r="B131" s="20"/>
      <c r="C131" s="17"/>
      <c r="D131" s="20"/>
      <c r="E131" s="10"/>
      <c r="F131" s="17"/>
    </row>
    <row r="132" spans="1:6" x14ac:dyDescent="0.25">
      <c r="A132" s="29" t="s">
        <v>63</v>
      </c>
      <c r="B132" s="20">
        <v>28</v>
      </c>
      <c r="C132" s="17">
        <f>(B132/B21)</f>
        <v>7.4369189907038512E-3</v>
      </c>
      <c r="D132" s="20">
        <v>6</v>
      </c>
      <c r="E132" s="10">
        <f>(D132/D21)</f>
        <v>1.0186757215619695E-2</v>
      </c>
      <c r="F132" s="17">
        <f>IF(B132=0,0,(D132/B132))</f>
        <v>0.21428571428571427</v>
      </c>
    </row>
    <row r="133" spans="1:6" x14ac:dyDescent="0.25">
      <c r="A133" s="29" t="s">
        <v>62</v>
      </c>
      <c r="B133" s="20">
        <v>34</v>
      </c>
      <c r="C133" s="17">
        <f>(B133/B21)</f>
        <v>9.030544488711819E-3</v>
      </c>
      <c r="D133" s="25">
        <v>6</v>
      </c>
      <c r="E133" s="13">
        <f>(D133/D21)</f>
        <v>1.0186757215619695E-2</v>
      </c>
      <c r="F133" s="34">
        <f>IF(B133=0,0,(D133/SUM(B133:B134)))</f>
        <v>9.6774193548387094E-2</v>
      </c>
    </row>
    <row r="134" spans="1:6" x14ac:dyDescent="0.25">
      <c r="A134" s="29" t="s">
        <v>92</v>
      </c>
      <c r="B134" s="20">
        <v>28</v>
      </c>
      <c r="C134" s="17">
        <f>(B134/B21)</f>
        <v>7.4369189907038512E-3</v>
      </c>
      <c r="D134" s="26"/>
      <c r="E134" s="14"/>
      <c r="F134" s="35"/>
    </row>
    <row r="135" spans="1:6" x14ac:dyDescent="0.25">
      <c r="A135" s="38" t="s">
        <v>86</v>
      </c>
      <c r="B135" s="39">
        <f>SUM(B132:B134)</f>
        <v>90</v>
      </c>
      <c r="C135" s="40">
        <f>(B135/B21)</f>
        <v>2.3904382470119521E-2</v>
      </c>
      <c r="D135" s="39">
        <f>SUM(D132:D134)</f>
        <v>12</v>
      </c>
      <c r="E135" s="40">
        <f>(D135/D21)</f>
        <v>2.037351443123939E-2</v>
      </c>
      <c r="F135" s="41">
        <f>IF(B135=0,0,(D135/B135))</f>
        <v>0.13333333333333333</v>
      </c>
    </row>
  </sheetData>
  <hyperlinks>
    <hyperlink ref="A15" r:id="rId1"/>
    <hyperlink ref="A6" r:id="rId2"/>
  </hyperlinks>
  <printOptions horizontalCentered="1" verticalCentered="1"/>
  <pageMargins left="0.78740157480314965" right="0.78740157480314965" top="0.51181102362204722" bottom="0.51181102362204722" header="0.31496062992125984" footer="0.31496062992125984"/>
  <pageSetup paperSize="9" scale="94" fitToHeight="4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Entry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Sarah Newman</cp:lastModifiedBy>
  <cp:lastPrinted>2021-05-17T14:41:48Z</cp:lastPrinted>
  <dcterms:created xsi:type="dcterms:W3CDTF">2019-05-10T11:01:36Z</dcterms:created>
  <dcterms:modified xsi:type="dcterms:W3CDTF">2023-05-18T10:05:17Z</dcterms:modified>
</cp:coreProperties>
</file>