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7 Entry" sheetId="3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" l="1"/>
  <c r="F34" i="3"/>
  <c r="F133" i="3" l="1"/>
  <c r="E133" i="3"/>
  <c r="D137" i="3" l="1"/>
  <c r="B137" i="3"/>
  <c r="F123" i="3"/>
  <c r="E125" i="3"/>
  <c r="F125" i="3"/>
  <c r="F121" i="3"/>
  <c r="E128" i="3"/>
  <c r="F128" i="3"/>
  <c r="C128" i="3"/>
  <c r="C129" i="3"/>
  <c r="C130" i="3"/>
  <c r="E130" i="3"/>
  <c r="F130" i="3"/>
  <c r="B131" i="3"/>
  <c r="C131" i="3" s="1"/>
  <c r="D131" i="3"/>
  <c r="E131" i="3" s="1"/>
  <c r="C123" i="3"/>
  <c r="E123" i="3"/>
  <c r="C121" i="3"/>
  <c r="E121" i="3"/>
  <c r="C122" i="3"/>
  <c r="C124" i="3"/>
  <c r="F131" i="3" l="1"/>
  <c r="F107" i="3"/>
  <c r="F99" i="3"/>
  <c r="F96" i="3"/>
  <c r="F76" i="3"/>
  <c r="F83" i="3"/>
  <c r="F72" i="3"/>
  <c r="F60" i="3"/>
  <c r="F53" i="3"/>
  <c r="F48" i="3"/>
  <c r="E39" i="3"/>
  <c r="F39" i="3"/>
  <c r="F30" i="3"/>
  <c r="E30" i="3"/>
  <c r="F25" i="3"/>
  <c r="F27" i="3"/>
  <c r="E25" i="3"/>
  <c r="F24" i="3"/>
  <c r="E24" i="3"/>
  <c r="D119" i="3" l="1"/>
  <c r="F21" i="3" l="1"/>
  <c r="C24" i="3"/>
  <c r="C26" i="3"/>
  <c r="C27" i="3"/>
  <c r="E27" i="3"/>
  <c r="C28" i="3"/>
  <c r="E28" i="3"/>
  <c r="F28" i="3"/>
  <c r="C29" i="3"/>
  <c r="E29" i="3"/>
  <c r="F29" i="3"/>
  <c r="C30" i="3"/>
  <c r="C31" i="3"/>
  <c r="E119" i="3" l="1"/>
  <c r="B119" i="3"/>
  <c r="F119" i="3" s="1"/>
  <c r="D126" i="3"/>
  <c r="E126" i="3" s="1"/>
  <c r="B126" i="3"/>
  <c r="F126" i="3" s="1"/>
  <c r="D110" i="3"/>
  <c r="E110" i="3" s="1"/>
  <c r="B110" i="3"/>
  <c r="C110" i="3" s="1"/>
  <c r="B89" i="3"/>
  <c r="D89" i="3"/>
  <c r="E89" i="3" s="1"/>
  <c r="D74" i="3"/>
  <c r="E74" i="3" s="1"/>
  <c r="B74" i="3"/>
  <c r="C74" i="3" s="1"/>
  <c r="C80" i="3"/>
  <c r="E80" i="3"/>
  <c r="F80" i="3"/>
  <c r="C81" i="3"/>
  <c r="E81" i="3"/>
  <c r="F81" i="3"/>
  <c r="E137" i="3"/>
  <c r="F137" i="3"/>
  <c r="C136" i="3"/>
  <c r="C133" i="3"/>
  <c r="C134" i="3"/>
  <c r="C135" i="3"/>
  <c r="C125" i="3"/>
  <c r="C109" i="3"/>
  <c r="F106" i="3"/>
  <c r="E106" i="3"/>
  <c r="C106" i="3"/>
  <c r="F105" i="3"/>
  <c r="E105" i="3"/>
  <c r="C105" i="3"/>
  <c r="E107" i="3"/>
  <c r="C107" i="3"/>
  <c r="C108" i="3"/>
  <c r="F118" i="3"/>
  <c r="E118" i="3"/>
  <c r="C118" i="3"/>
  <c r="F116" i="3"/>
  <c r="E116" i="3"/>
  <c r="C116" i="3"/>
  <c r="F117" i="3"/>
  <c r="E117" i="3"/>
  <c r="C117" i="3"/>
  <c r="F115" i="3"/>
  <c r="E115" i="3"/>
  <c r="C115" i="3"/>
  <c r="F114" i="3"/>
  <c r="E114" i="3"/>
  <c r="C114" i="3"/>
  <c r="F113" i="3"/>
  <c r="E113" i="3"/>
  <c r="C113" i="3"/>
  <c r="F112" i="3"/>
  <c r="E112" i="3"/>
  <c r="C112" i="3"/>
  <c r="F103" i="3"/>
  <c r="E103" i="3"/>
  <c r="C103" i="3"/>
  <c r="C100" i="3"/>
  <c r="C98" i="3"/>
  <c r="F94" i="3"/>
  <c r="E94" i="3"/>
  <c r="C94" i="3"/>
  <c r="C97" i="3"/>
  <c r="E96" i="3"/>
  <c r="C96" i="3"/>
  <c r="F95" i="3"/>
  <c r="E95" i="3"/>
  <c r="C95" i="3"/>
  <c r="E99" i="3"/>
  <c r="C99" i="3"/>
  <c r="F93" i="3"/>
  <c r="E93" i="3"/>
  <c r="C93" i="3"/>
  <c r="F92" i="3"/>
  <c r="E92" i="3"/>
  <c r="C92" i="3"/>
  <c r="F91" i="3"/>
  <c r="E91" i="3"/>
  <c r="C91" i="3"/>
  <c r="F88" i="3"/>
  <c r="E88" i="3"/>
  <c r="C88" i="3"/>
  <c r="F87" i="3"/>
  <c r="E87" i="3"/>
  <c r="C87" i="3"/>
  <c r="E83" i="3"/>
  <c r="C83" i="3"/>
  <c r="F82" i="3"/>
  <c r="E82" i="3"/>
  <c r="C82" i="3"/>
  <c r="C77" i="3"/>
  <c r="C78" i="3"/>
  <c r="F79" i="3"/>
  <c r="E79" i="3"/>
  <c r="C79" i="3"/>
  <c r="E76" i="3"/>
  <c r="C76" i="3"/>
  <c r="C84" i="3"/>
  <c r="C73" i="3"/>
  <c r="E72" i="3"/>
  <c r="C72" i="3"/>
  <c r="F69" i="3"/>
  <c r="E69" i="3"/>
  <c r="C69" i="3"/>
  <c r="F68" i="3"/>
  <c r="E68" i="3"/>
  <c r="C68" i="3"/>
  <c r="F67" i="3"/>
  <c r="E67" i="3"/>
  <c r="C67" i="3"/>
  <c r="F66" i="3"/>
  <c r="E66" i="3"/>
  <c r="C66" i="3"/>
  <c r="F65" i="3"/>
  <c r="E65" i="3"/>
  <c r="C65" i="3"/>
  <c r="F64" i="3"/>
  <c r="E64" i="3"/>
  <c r="C64" i="3"/>
  <c r="C61" i="3"/>
  <c r="E60" i="3"/>
  <c r="C60" i="3"/>
  <c r="F59" i="3"/>
  <c r="E59" i="3"/>
  <c r="C59" i="3"/>
  <c r="F58" i="3"/>
  <c r="E58" i="3"/>
  <c r="C58" i="3"/>
  <c r="C25" i="3"/>
  <c r="F50" i="3"/>
  <c r="E50" i="3"/>
  <c r="C50" i="3"/>
  <c r="C49" i="3"/>
  <c r="E48" i="3"/>
  <c r="C48" i="3"/>
  <c r="F47" i="3"/>
  <c r="E47" i="3"/>
  <c r="C47" i="3"/>
  <c r="F46" i="3"/>
  <c r="E46" i="3"/>
  <c r="C46" i="3"/>
  <c r="F45" i="3"/>
  <c r="E45" i="3"/>
  <c r="C45" i="3"/>
  <c r="F55" i="3"/>
  <c r="E55" i="3"/>
  <c r="C55" i="3"/>
  <c r="C54" i="3"/>
  <c r="E53" i="3"/>
  <c r="C53" i="3"/>
  <c r="F42" i="3"/>
  <c r="E42" i="3"/>
  <c r="C42" i="3"/>
  <c r="F41" i="3"/>
  <c r="E41" i="3"/>
  <c r="C41" i="3"/>
  <c r="C40" i="3"/>
  <c r="C39" i="3"/>
  <c r="F36" i="3"/>
  <c r="E36" i="3"/>
  <c r="C36" i="3"/>
  <c r="C35" i="3"/>
  <c r="C34" i="3"/>
  <c r="C126" i="3" l="1"/>
  <c r="C137" i="3"/>
  <c r="C119" i="3"/>
  <c r="C89" i="3"/>
  <c r="F89" i="3"/>
  <c r="F74" i="3"/>
  <c r="F110" i="3"/>
</calcChain>
</file>

<file path=xl/sharedStrings.xml><?xml version="1.0" encoding="utf-8"?>
<sst xmlns="http://schemas.openxmlformats.org/spreadsheetml/2006/main" count="120" uniqueCount="111">
  <si>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</si>
  <si>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</si>
  <si>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</si>
  <si>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</si>
  <si>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</si>
  <si>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</si>
  <si>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</si>
  <si>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</si>
  <si>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</si>
  <si>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</si>
  <si>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</si>
  <si>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</si>
  <si>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</si>
  <si>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Gay woman/lesbian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</si>
  <si>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</si>
  <si>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</si>
  <si>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</si>
  <si>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</si>
  <si>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</si>
  <si>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</si>
  <si>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</si>
  <si>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</si>
  <si>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</si>
  <si>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</si>
  <si>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</si>
  <si>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SOCIO-ECONOMIC BACKGROUND</t>
  </si>
  <si>
    <t>Quintile 2</t>
  </si>
  <si>
    <t>Quintile 3</t>
  </si>
  <si>
    <t>Quintile 4</t>
  </si>
  <si>
    <t>DISABILITY</t>
  </si>
  <si>
    <t>Total with a disability</t>
  </si>
  <si>
    <t>Disabled (not specified)</t>
  </si>
  <si>
    <t>Dyslexia</t>
  </si>
  <si>
    <t>Mental health difficulties</t>
  </si>
  <si>
    <t>Personal care support</t>
  </si>
  <si>
    <t>Unseen disability eg diabetes, epilepsy, asthma</t>
  </si>
  <si>
    <t>Wheelchair user/mobility difficulties</t>
  </si>
  <si>
    <t>Other disability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</si>
  <si>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</si>
  <si>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</si>
  <si>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</si>
  <si>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</si>
  <si>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</si>
  <si>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</si>
  <si>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</si>
  <si>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</si>
  <si>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Jewish</t>
  </si>
  <si>
    <t>Muslim</t>
  </si>
  <si>
    <t>Sikh</t>
  </si>
  <si>
    <t>Other religion</t>
  </si>
  <si>
    <t>ETHNICITY</t>
  </si>
  <si>
    <t>White (not specified)</t>
  </si>
  <si>
    <t>Irish</t>
  </si>
  <si>
    <t>Asian (not specified)</t>
  </si>
  <si>
    <t>Bangladeshi</t>
  </si>
  <si>
    <t>Indian</t>
  </si>
  <si>
    <t>Pakistani</t>
  </si>
  <si>
    <t>African</t>
  </si>
  <si>
    <t>Caribbean</t>
  </si>
  <si>
    <t>Mixed (not specified)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</si>
  <si>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</si>
  <si>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</si>
  <si>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</si>
  <si>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</si>
  <si>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</si>
  <si>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</si>
  <si>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Other sexual orientation</t>
  </si>
  <si>
    <t>Divorced/Separated, Widowed</t>
  </si>
  <si>
    <t>No dependants</t>
  </si>
  <si>
    <t>Has dependants</t>
  </si>
  <si>
    <t>Other residence</t>
  </si>
  <si>
    <t>Prefer not to say or Not applicable</t>
  </si>
  <si>
    <t>Quintile 1 (lowest participation rate in HE)</t>
  </si>
  <si>
    <t>Quintile 5 (highest participation rate in HE)</t>
  </si>
  <si>
    <t>"Prefer not to say" includes people who do not have an appropriate postcode eg from outside the UK.</t>
  </si>
  <si>
    <t>No disability</t>
  </si>
  <si>
    <t>Two or more disabilities</t>
  </si>
  <si>
    <t>Total in the Asian/Asian British/Asian English/Asian Scottish/Asian Welsh group</t>
  </si>
  <si>
    <t>Other Asian background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</si>
  <si>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</si>
  <si>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</si>
  <si>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</si>
  <si>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</si>
  <si>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</si>
  <si>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</si>
  <si>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</si>
  <si>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</si>
  <si>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Other ethnic background</t>
  </si>
  <si>
    <t>Total in the Other group</t>
  </si>
  <si>
    <t>Other Mixed background</t>
  </si>
  <si>
    <t>50-54 years, 55 and over</t>
  </si>
  <si>
    <t>Blind/partially sighted, Deaf/hearing impairment</t>
  </si>
  <si>
    <t>Baha'i, Jain, Religion (not specified)</t>
  </si>
  <si>
    <t>Black (not specified), Other Black background</t>
  </si>
  <si>
    <t>Other ethnicity (not specified)</t>
  </si>
  <si>
    <t>Equal Opportunities data - 2017 Entry</t>
  </si>
  <si>
    <t>https://www.officeforstudents.org.uk/data-and-analysis/young-participation-by-area/</t>
  </si>
  <si>
    <t>% of applicants</t>
  </si>
  <si>
    <t>% of accepted</t>
  </si>
  <si>
    <t>% success applicants to accepted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</si>
  <si>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</si>
  <si>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</si>
  <si>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</si>
  <si>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</si>
  <si>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To monitor the socio-economic background of applicants we ask you for your home UK postcode when you were age 17.</t>
  </si>
  <si>
    <t>We compare this with the POLAR data produced by the Office for Students about the participation of young people in</t>
  </si>
  <si>
    <t>higher education. Please see the Office for Students website if you need more information about POLAR.</t>
  </si>
  <si>
    <t>The National Health Service (NHS) provided the funding for most of the places for the 2017 entry for clinical psychology</t>
  </si>
  <si>
    <t>All Applicants</t>
  </si>
  <si>
    <t>All Acceptances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</si>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</sst>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Calibri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u/>
      <sz val="12"/>
      <color theme="11"/>
      <name val="Calibri"/>
      <family val="2"/>
    </font>
    <font>
      <b/>
      <sz val="12"/>
      <color theme="3"/>
      <name val="Calibri"/>
      <family val="2"/>
      <scheme val="minor"/>
    </font>
    <font>
      <u/>
      <sz val="12"/>
      <color theme="4" tint="-0.24994659260841701"/>
      <name val="Calibri"/>
      <family val="2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theme="4" tint="0.39994506668294322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indexed="64"/>
      </right>
      <top/>
      <bottom style="medium">
        <color theme="4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theme="4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10" applyNumberFormat="0" applyFill="0" applyAlignment="0" applyProtection="0"/>
    <xf numFmtId="0" fontId="8" fillId="0" borderId="21" applyNumberFormat="0" applyFill="0" applyAlignment="0" applyProtection="0"/>
  </cellStyleXfs>
  <cellXfs count="42">
    <xf numFmtId="0" fontId="0" fillId="0" borderId="0" xfId="0"/>
    <xf numFmtId="0" fontId="1" fillId="0" borderId="0" xfId="0" applyFont="1"/>
    <xf numFmtId="0" fontId="6" fillId="0" borderId="0" xfId="2"/>
    <xf numFmtId="1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Alignment="1" applyProtection="1">
      <alignment horizontal="right"/>
    </xf>
    <xf numFmtId="1" fontId="1" fillId="0" borderId="0" xfId="0" applyNumberFormat="1" applyFont="1" applyBorder="1" applyProtection="1"/>
    <xf numFmtId="0" fontId="2" fillId="0" borderId="7" xfId="3" applyFill="1"/>
    <xf numFmtId="1" fontId="6" fillId="0" borderId="0" xfId="2" applyNumberFormat="1" applyBorder="1" applyProtection="1"/>
    <xf numFmtId="0" fontId="7" fillId="0" borderId="0" xfId="0" applyFont="1"/>
    <xf numFmtId="9" fontId="3" fillId="0" borderId="1" xfId="1" applyBorder="1" applyAlignment="1" applyProtection="1">
      <alignment horizontal="right"/>
    </xf>
    <xf numFmtId="9" fontId="3" fillId="0" borderId="1" xfId="1" applyBorder="1" applyAlignment="1" applyProtection="1">
      <alignment horizontal="right"/>
      <protection locked="0"/>
    </xf>
    <xf numFmtId="9" fontId="3" fillId="0" borderId="1" xfId="1" applyBorder="1" applyProtection="1"/>
    <xf numFmtId="9" fontId="3" fillId="0" borderId="4" xfId="1" applyBorder="1" applyAlignment="1" applyProtection="1">
      <alignment horizontal="right" vertical="center"/>
    </xf>
    <xf numFmtId="9" fontId="3" fillId="0" borderId="5" xfId="1" applyBorder="1" applyAlignment="1" applyProtection="1">
      <alignment horizontal="right" vertical="center"/>
    </xf>
    <xf numFmtId="9" fontId="3" fillId="0" borderId="6" xfId="1" applyBorder="1" applyAlignment="1" applyProtection="1">
      <alignment horizontal="right" vertical="center"/>
    </xf>
    <xf numFmtId="9" fontId="3" fillId="0" borderId="2" xfId="1" applyBorder="1" applyAlignment="1" applyProtection="1">
      <alignment horizontal="right"/>
    </xf>
    <xf numFmtId="9" fontId="3" fillId="0" borderId="2" xfId="1" applyBorder="1" applyAlignment="1" applyProtection="1">
      <alignment horizontal="right"/>
      <protection locked="0"/>
    </xf>
    <xf numFmtId="9" fontId="3" fillId="0" borderId="2" xfId="1" applyBorder="1" applyProtection="1"/>
    <xf numFmtId="0" fontId="0" fillId="0" borderId="1" xfId="0" applyBorder="1"/>
    <xf numFmtId="1" fontId="5" fillId="0" borderId="12" xfId="5" applyNumberFormat="1" applyBorder="1" applyAlignment="1" applyProtection="1">
      <alignment horizontal="left" vertical="top"/>
    </xf>
    <xf numFmtId="0" fontId="0" fillId="0" borderId="5" xfId="0" applyBorder="1"/>
    <xf numFmtId="0" fontId="0" fillId="0" borderId="5" xfId="0" applyBorder="1" applyAlignment="1">
      <alignment wrapText="1"/>
    </xf>
    <xf numFmtId="0" fontId="5" fillId="0" borderId="10" xfId="7"/>
    <xf numFmtId="9" fontId="5" fillId="0" borderId="10" xfId="7" applyNumberFormat="1" applyAlignment="1" applyProtection="1">
      <alignment horizontal="right"/>
    </xf>
    <xf numFmtId="0" fontId="0" fillId="0" borderId="4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5" fillId="0" borderId="15" xfId="5" applyBorder="1"/>
    <xf numFmtId="0" fontId="5" fillId="0" borderId="16" xfId="6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/>
    <xf numFmtId="9" fontId="3" fillId="0" borderId="11" xfId="1" applyBorder="1" applyAlignment="1" applyProtection="1">
      <alignment horizontal="right" vertical="center"/>
    </xf>
    <xf numFmtId="9" fontId="3" fillId="0" borderId="17" xfId="1" applyBorder="1" applyAlignment="1" applyProtection="1">
      <alignment horizontal="right" vertical="center"/>
    </xf>
    <xf numFmtId="9" fontId="5" fillId="0" borderId="18" xfId="7" applyNumberFormat="1" applyBorder="1" applyAlignment="1" applyProtection="1">
      <alignment horizontal="right"/>
    </xf>
    <xf numFmtId="9" fontId="3" fillId="0" borderId="19" xfId="1" applyBorder="1" applyAlignment="1" applyProtection="1">
      <alignment horizontal="right" vertical="center"/>
    </xf>
    <xf numFmtId="0" fontId="5" fillId="0" borderId="20" xfId="6" applyBorder="1" applyAlignment="1">
      <alignment wrapText="1"/>
    </xf>
    <xf numFmtId="0" fontId="5" fillId="0" borderId="4" xfId="7" applyBorder="1"/>
    <xf numFmtId="9" fontId="5" fillId="0" borderId="4" xfId="7" applyNumberFormat="1" applyBorder="1" applyAlignment="1" applyProtection="1">
      <alignment horizontal="right"/>
    </xf>
    <xf numFmtId="9" fontId="5" fillId="0" borderId="11" xfId="7" applyNumberFormat="1" applyBorder="1" applyAlignment="1" applyProtection="1">
      <alignment horizontal="right"/>
    </xf>
    <xf numFmtId="0" fontId="8" fillId="0" borderId="21" xfId="8" applyFill="1"/>
  </cellXfs>
  <cellStyles count="9">
    <cellStyle name="Followed Hyperlink" xfId="4" builtinId="9" customBuiltin="1"/>
    <cellStyle name="Heading 1" xfId="3" builtinId="16"/>
    <cellStyle name="Heading 2" xfId="8" builtinId="17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7" builtinId="25" customBuiltin="1"/>
  </cellStyles>
  <dxfs count="14"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medium">
          <color theme="4" tint="0.59996337778862885"/>
        </bottom>
      </border>
    </dxf>
    <dxf>
      <numFmt numFmtId="1" formatCode="0"/>
      <alignment horizontal="left" vertical="top" textRotation="0" wrapText="0" indent="0" justifyLastLine="0" shrinkToFit="0" readingOrder="0"/>
      <protection locked="1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qualopps2017" displayName="Equalopps2017" ref="A18:F137" headerRowCount="0" totalsRowShown="0" headerRowDxfId="13" tableBorderDxfId="12" headerRowCellStyle="Heading 3">
  <tableColumns count="6">
    <tableColumn id="1" name="Column1" headerRowDxfId="11" dataDxfId="10"/>
    <tableColumn id="2" name="Column2" headerRowDxfId="9" dataDxfId="8" headerRowCellStyle="Heading 3"/>
    <tableColumn id="3" name="Column3" headerRowDxfId="7" dataDxfId="6" headerRowCellStyle="Heading 3" dataCellStyle="Percent"/>
    <tableColumn id="4" name="Column4" headerRowDxfId="5" dataDxfId="4" headerRowCellStyle="Heading 3"/>
    <tableColumn id="5" name="Column5" headerRowDxfId="3" dataDxfId="2" headerRowCellStyle="Heading 3" dataCellStyle="Percent"/>
    <tableColumn id="6" name="Column6" headerRowDxfId="1" dataDxfId="0" headerRowCellStyle="Heading 3" dataCellStyle="Percent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earing-house.org.uk/applications/funding" TargetMode="External"/><Relationship Id="rId1" Type="http://schemas.openxmlformats.org/officeDocument/2006/relationships/hyperlink" Target="https://www.officeforstudents.org.uk/data-and-analysis/young-participation-by-are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showGridLines="0" tabSelected="1" zoomScaleNormal="100" workbookViewId="0">
      <selection activeCell="A7" sqref="A7"/>
    </sheetView>
  </sheetViews>
  <sheetFormatPr defaultRowHeight="15.75" x14ac:dyDescent="0.25"/>
  <cols>
    <col min="1" max="1" width="44.125" customWidth="1"/>
    <col min="2" max="6" width="10.875" customWidth="1"/>
  </cols>
  <sheetData>
    <row r="1" spans="1:6" ht="25.5" customHeight="1" thickBot="1" x14ac:dyDescent="0.35">
      <c r="A1" s="41" t="s">
        <v>65</v>
      </c>
      <c r="B1" s="41"/>
      <c r="C1" s="41"/>
      <c r="D1" s="41"/>
      <c r="E1" s="41"/>
      <c r="F1" s="41"/>
    </row>
    <row r="2" spans="1:6" ht="25.5" customHeight="1" thickTop="1" thickBot="1" x14ac:dyDescent="0.35">
      <c r="A2" s="6" t="s">
        <v>95</v>
      </c>
      <c r="B2" s="6"/>
      <c r="C2" s="6"/>
      <c r="D2" s="6"/>
      <c r="E2" s="6"/>
      <c r="F2" s="6"/>
    </row>
    <row r="3" spans="1:6" ht="16.5" thickTop="1" x14ac:dyDescent="0.25">
      <c r="A3" s="1"/>
      <c r="B3" s="1"/>
      <c r="C3" s="1"/>
      <c r="D3" s="1"/>
      <c r="E3" s="1"/>
      <c r="F3" s="1"/>
    </row>
    <row r="4" spans="1:6" x14ac:dyDescent="0.25">
      <c r="A4" s="8" t="s">
        <v>107</v>
      </c>
      <c r="B4" s="1"/>
      <c r="C4" s="1"/>
      <c r="D4" s="1"/>
      <c r="E4" s="1"/>
      <c r="F4" s="1"/>
    </row>
    <row r="5" spans="1:6" x14ac:dyDescent="0.25">
      <c r="A5" s="8" t="s">
        <v>100</v>
      </c>
      <c r="B5" s="1"/>
      <c r="C5" s="1"/>
      <c r="D5" s="1"/>
      <c r="E5" s="1"/>
      <c r="F5" s="1"/>
    </row>
    <row r="6" spans="1:6" x14ac:dyDescent="0.25">
      <c r="A6" s="2" t="s">
        <v>110</v>
      </c>
      <c r="B6" s="1"/>
      <c r="C6" s="1"/>
      <c r="D6" s="1"/>
      <c r="E6" s="1"/>
      <c r="F6" s="1"/>
    </row>
    <row r="7" spans="1:6" s="1" customFormat="1" x14ac:dyDescent="0.25">
      <c r="A7"/>
    </row>
    <row r="8" spans="1:6" x14ac:dyDescent="0.25">
      <c r="A8" s="8" t="s">
        <v>101</v>
      </c>
      <c r="B8" s="1"/>
      <c r="C8" s="1"/>
      <c r="D8" s="1"/>
      <c r="E8" s="1"/>
      <c r="F8" s="1"/>
    </row>
    <row r="9" spans="1:6" x14ac:dyDescent="0.25">
      <c r="A9" s="8" t="s">
        <v>102</v>
      </c>
      <c r="B9" s="1"/>
      <c r="C9" s="1"/>
      <c r="D9" s="1"/>
      <c r="E9" s="1"/>
      <c r="F9" s="1"/>
    </row>
    <row r="10" spans="1:6" x14ac:dyDescent="0.25">
      <c r="A10" s="8" t="s">
        <v>103</v>
      </c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104</v>
      </c>
      <c r="B12" s="1"/>
      <c r="C12" s="1"/>
      <c r="D12" s="1"/>
      <c r="E12" s="1"/>
      <c r="F12" s="1"/>
    </row>
    <row r="13" spans="1:6" x14ac:dyDescent="0.25">
      <c r="A13" t="s">
        <v>105</v>
      </c>
      <c r="B13" s="1"/>
      <c r="C13" s="1"/>
      <c r="D13" s="1"/>
      <c r="E13" s="1"/>
      <c r="F13" s="1"/>
    </row>
    <row r="14" spans="1:6" x14ac:dyDescent="0.25">
      <c r="A14" t="s">
        <v>106</v>
      </c>
      <c r="B14" s="3"/>
      <c r="C14" s="4"/>
      <c r="D14" s="5"/>
      <c r="E14" s="4"/>
      <c r="F14" s="4"/>
    </row>
    <row r="15" spans="1:6" x14ac:dyDescent="0.25">
      <c r="A15" s="7" t="s">
        <v>96</v>
      </c>
      <c r="B15" s="3"/>
      <c r="C15" s="4"/>
      <c r="D15" s="5"/>
      <c r="E15" s="4"/>
      <c r="F15" s="4"/>
    </row>
    <row r="16" spans="1:6" x14ac:dyDescent="0.25">
      <c r="A16" t="s">
        <v>74</v>
      </c>
      <c r="B16" s="3"/>
      <c r="C16" s="4"/>
      <c r="D16" s="5"/>
      <c r="E16" s="4"/>
      <c r="F16" s="4"/>
    </row>
    <row r="17" spans="1:6" x14ac:dyDescent="0.25">
      <c r="A17" s="1"/>
      <c r="B17" s="1"/>
      <c r="C17" s="1"/>
      <c r="D17" s="1"/>
      <c r="E17" s="1"/>
      <c r="F17" s="1"/>
    </row>
    <row r="18" spans="1:6" ht="16.5" thickBot="1" x14ac:dyDescent="0.3">
      <c r="A18" s="26"/>
      <c r="B18" s="19" t="s">
        <v>108</v>
      </c>
      <c r="C18" s="19"/>
      <c r="D18" s="19" t="s">
        <v>109</v>
      </c>
      <c r="E18" s="19"/>
      <c r="F18" s="19"/>
    </row>
    <row r="19" spans="1:6" ht="47.25" x14ac:dyDescent="0.25">
      <c r="A19" s="27"/>
      <c r="B19" s="21" t="s">
        <v>0</v>
      </c>
      <c r="C19" s="21" t="s">
        <v>97</v>
      </c>
      <c r="D19" s="21" t="s">
        <v>0</v>
      </c>
      <c r="E19" s="21" t="s">
        <v>98</v>
      </c>
      <c r="F19" s="31" t="s">
        <v>99</v>
      </c>
    </row>
    <row r="20" spans="1:6" x14ac:dyDescent="0.25">
      <c r="A20" s="28"/>
      <c r="B20" s="18"/>
      <c r="C20" s="18"/>
      <c r="D20" s="18"/>
      <c r="E20" s="18"/>
      <c r="F20" s="32"/>
    </row>
    <row r="21" spans="1:6" ht="16.5" thickBot="1" x14ac:dyDescent="0.3">
      <c r="A21" s="29" t="s">
        <v>1</v>
      </c>
      <c r="B21" s="18">
        <v>3780</v>
      </c>
      <c r="C21" s="15">
        <v>1</v>
      </c>
      <c r="D21" s="18">
        <v>581</v>
      </c>
      <c r="E21" s="9">
        <v>1</v>
      </c>
      <c r="F21" s="15">
        <f>(D21/B21)</f>
        <v>0.1537037037037037</v>
      </c>
    </row>
    <row r="22" spans="1:6" x14ac:dyDescent="0.25">
      <c r="A22" s="28"/>
      <c r="B22" s="18"/>
      <c r="C22" s="15"/>
      <c r="D22" s="18"/>
      <c r="E22" s="9"/>
      <c r="F22" s="15"/>
    </row>
    <row r="23" spans="1:6" ht="16.5" thickBot="1" x14ac:dyDescent="0.3">
      <c r="A23" s="29" t="s">
        <v>15</v>
      </c>
      <c r="B23" s="18"/>
      <c r="C23" s="16"/>
      <c r="D23" s="18"/>
      <c r="E23" s="10"/>
      <c r="F23" s="16"/>
    </row>
    <row r="24" spans="1:6" x14ac:dyDescent="0.25">
      <c r="A24" s="28" t="s">
        <v>16</v>
      </c>
      <c r="B24" s="18">
        <v>1045</v>
      </c>
      <c r="C24" s="15">
        <f>(B24/B21)</f>
        <v>0.27645502645502645</v>
      </c>
      <c r="D24" s="18">
        <v>132</v>
      </c>
      <c r="E24" s="9">
        <f>(D24/D21)</f>
        <v>0.22719449225473323</v>
      </c>
      <c r="F24" s="15">
        <f>IF(B24=0,0,(D24/B24))</f>
        <v>0.12631578947368421</v>
      </c>
    </row>
    <row r="25" spans="1:6" x14ac:dyDescent="0.25">
      <c r="A25" s="28" t="s">
        <v>3</v>
      </c>
      <c r="B25" s="18">
        <v>12</v>
      </c>
      <c r="C25" s="15">
        <f>(B25/B21)</f>
        <v>3.1746031746031746E-3</v>
      </c>
      <c r="D25" s="24">
        <v>339</v>
      </c>
      <c r="E25" s="12">
        <f>(D25/D21)</f>
        <v>0.58347676419965577</v>
      </c>
      <c r="F25" s="33">
        <f>IF(B26=0,0,(D25/SUM(B25:B26)))</f>
        <v>0.18646864686468648</v>
      </c>
    </row>
    <row r="26" spans="1:6" x14ac:dyDescent="0.25">
      <c r="A26" s="28" t="s">
        <v>17</v>
      </c>
      <c r="B26" s="18">
        <v>1806</v>
      </c>
      <c r="C26" s="15">
        <f>(B26/B21)</f>
        <v>0.4777777777777778</v>
      </c>
      <c r="D26" s="20"/>
      <c r="E26" s="13"/>
      <c r="F26" s="34"/>
    </row>
    <row r="27" spans="1:6" x14ac:dyDescent="0.25">
      <c r="A27" s="28" t="s">
        <v>18</v>
      </c>
      <c r="B27" s="18">
        <v>522</v>
      </c>
      <c r="C27" s="15">
        <f>(B27/B21)</f>
        <v>0.1380952380952381</v>
      </c>
      <c r="D27" s="18">
        <v>73</v>
      </c>
      <c r="E27" s="9">
        <f>(D27/D21)</f>
        <v>0.12564543889845095</v>
      </c>
      <c r="F27" s="15">
        <f>IF(B27=0,0,(D27/B27))</f>
        <v>0.13984674329501914</v>
      </c>
    </row>
    <row r="28" spans="1:6" x14ac:dyDescent="0.25">
      <c r="A28" s="28" t="s">
        <v>19</v>
      </c>
      <c r="B28" s="18">
        <v>209</v>
      </c>
      <c r="C28" s="15">
        <f>(B28/B21)</f>
        <v>5.5291005291005293E-2</v>
      </c>
      <c r="D28" s="18">
        <v>24</v>
      </c>
      <c r="E28" s="9">
        <f>(D28/D21)</f>
        <v>4.1308089500860588E-2</v>
      </c>
      <c r="F28" s="15">
        <f t="shared" ref="F28:F29" si="0">IF(B28=0,0,(D28/B28))</f>
        <v>0.11483253588516747</v>
      </c>
    </row>
    <row r="29" spans="1:6" x14ac:dyDescent="0.25">
      <c r="A29" s="28" t="s">
        <v>20</v>
      </c>
      <c r="B29" s="18">
        <v>109</v>
      </c>
      <c r="C29" s="15">
        <f>(B29/B21)</f>
        <v>2.8835978835978836E-2</v>
      </c>
      <c r="D29" s="18">
        <v>7</v>
      </c>
      <c r="E29" s="9">
        <f>(D29/D21)</f>
        <v>1.2048192771084338E-2</v>
      </c>
      <c r="F29" s="15">
        <f t="shared" si="0"/>
        <v>6.4220183486238536E-2</v>
      </c>
    </row>
    <row r="30" spans="1:6" x14ac:dyDescent="0.25">
      <c r="A30" s="28" t="s">
        <v>21</v>
      </c>
      <c r="B30" s="18">
        <v>60</v>
      </c>
      <c r="C30" s="15">
        <f>(B30/B21)</f>
        <v>1.5873015873015872E-2</v>
      </c>
      <c r="D30" s="24">
        <v>6</v>
      </c>
      <c r="E30" s="12">
        <f>(D30/D21)</f>
        <v>1.0327022375215147E-2</v>
      </c>
      <c r="F30" s="33">
        <f>IF(B31=0,0,(D30/SUM(B30:B31)))</f>
        <v>7.792207792207792E-2</v>
      </c>
    </row>
    <row r="31" spans="1:6" x14ac:dyDescent="0.25">
      <c r="A31" s="28" t="s">
        <v>90</v>
      </c>
      <c r="B31" s="18">
        <v>17</v>
      </c>
      <c r="C31" s="15">
        <f>(B31/B21)</f>
        <v>4.4973544973544973E-3</v>
      </c>
      <c r="D31" s="20"/>
      <c r="E31" s="13"/>
      <c r="F31" s="34"/>
    </row>
    <row r="32" spans="1:6" x14ac:dyDescent="0.25">
      <c r="A32" s="28"/>
      <c r="B32" s="18"/>
      <c r="C32" s="15"/>
      <c r="D32" s="18"/>
      <c r="E32" s="9"/>
      <c r="F32" s="15"/>
    </row>
    <row r="33" spans="1:6" ht="16.5" thickBot="1" x14ac:dyDescent="0.3">
      <c r="A33" s="29" t="s">
        <v>2</v>
      </c>
      <c r="B33" s="18"/>
      <c r="C33" s="15"/>
      <c r="D33" s="18"/>
      <c r="E33" s="9"/>
      <c r="F33" s="15"/>
    </row>
    <row r="34" spans="1:6" x14ac:dyDescent="0.25">
      <c r="A34" s="28" t="s">
        <v>3</v>
      </c>
      <c r="B34" s="18">
        <v>14</v>
      </c>
      <c r="C34" s="15">
        <f>(B34/B21)</f>
        <v>3.7037037037037038E-3</v>
      </c>
      <c r="D34" s="24">
        <v>498</v>
      </c>
      <c r="E34" s="12">
        <f>(D34/D21)</f>
        <v>0.8571428571428571</v>
      </c>
      <c r="F34" s="33">
        <f>IF(B35=0,0,(D34/SUM(B34:B35)))</f>
        <v>0.16054158607350097</v>
      </c>
    </row>
    <row r="35" spans="1:6" x14ac:dyDescent="0.25">
      <c r="A35" s="28" t="s">
        <v>4</v>
      </c>
      <c r="B35" s="18">
        <v>3088</v>
      </c>
      <c r="C35" s="15">
        <f>(B35/B21)</f>
        <v>0.81693121693121695</v>
      </c>
      <c r="D35" s="20"/>
      <c r="E35" s="13"/>
      <c r="F35" s="34"/>
    </row>
    <row r="36" spans="1:6" x14ac:dyDescent="0.25">
      <c r="A36" s="28" t="s">
        <v>5</v>
      </c>
      <c r="B36" s="18">
        <v>678</v>
      </c>
      <c r="C36" s="15">
        <f>(B36/B21)</f>
        <v>0.17936507936507937</v>
      </c>
      <c r="D36" s="18">
        <v>83</v>
      </c>
      <c r="E36" s="9">
        <f>(D36/D21)</f>
        <v>0.14285714285714285</v>
      </c>
      <c r="F36" s="15">
        <f>IF(B36=0,0,(D36/B36))</f>
        <v>0.1224188790560472</v>
      </c>
    </row>
    <row r="37" spans="1:6" x14ac:dyDescent="0.25">
      <c r="A37" s="28"/>
      <c r="B37" s="18"/>
      <c r="C37" s="15"/>
      <c r="D37" s="18"/>
      <c r="E37" s="9"/>
      <c r="F37" s="15"/>
    </row>
    <row r="38" spans="1:6" ht="16.5" thickBot="1" x14ac:dyDescent="0.3">
      <c r="A38" s="29" t="s">
        <v>6</v>
      </c>
      <c r="B38" s="18"/>
      <c r="C38" s="15"/>
      <c r="D38" s="18"/>
      <c r="E38" s="9"/>
      <c r="F38" s="15"/>
    </row>
    <row r="39" spans="1:6" x14ac:dyDescent="0.25">
      <c r="A39" s="28" t="s">
        <v>3</v>
      </c>
      <c r="B39" s="18">
        <v>59</v>
      </c>
      <c r="C39" s="15">
        <f>(B39/B21)</f>
        <v>1.5608465608465608E-2</v>
      </c>
      <c r="D39" s="24">
        <v>9</v>
      </c>
      <c r="E39" s="12">
        <f>(D39/D21)</f>
        <v>1.549053356282272E-2</v>
      </c>
      <c r="F39" s="33">
        <f>IF(B40=0,0,(D39/SUM(B39:B40)))</f>
        <v>8.1081081081081086E-2</v>
      </c>
    </row>
    <row r="40" spans="1:6" x14ac:dyDescent="0.25">
      <c r="A40" s="28" t="s">
        <v>67</v>
      </c>
      <c r="B40" s="18">
        <v>52</v>
      </c>
      <c r="C40" s="15">
        <f>(B40/B21)</f>
        <v>1.3756613756613757E-2</v>
      </c>
      <c r="D40" s="20"/>
      <c r="E40" s="13"/>
      <c r="F40" s="34"/>
    </row>
    <row r="41" spans="1:6" x14ac:dyDescent="0.25">
      <c r="A41" s="28" t="s">
        <v>7</v>
      </c>
      <c r="B41" s="18">
        <v>1202</v>
      </c>
      <c r="C41" s="15">
        <f>(B41/B21)</f>
        <v>0.31798941798941799</v>
      </c>
      <c r="D41" s="18">
        <v>208</v>
      </c>
      <c r="E41" s="9">
        <f>(D41/D21)</f>
        <v>0.35800344234079173</v>
      </c>
      <c r="F41" s="15">
        <f>IF(B41=0,0,(D41/B41))</f>
        <v>0.17304492512479203</v>
      </c>
    </row>
    <row r="42" spans="1:6" x14ac:dyDescent="0.25">
      <c r="A42" s="28" t="s">
        <v>8</v>
      </c>
      <c r="B42" s="18">
        <v>2467</v>
      </c>
      <c r="C42" s="15">
        <f>(B42/B21)</f>
        <v>0.6526455026455027</v>
      </c>
      <c r="D42" s="18">
        <v>364</v>
      </c>
      <c r="E42" s="9">
        <f>(D42/D21)</f>
        <v>0.62650602409638556</v>
      </c>
      <c r="F42" s="15">
        <f>IF(B42=0,0,(D42/B42))</f>
        <v>0.14754762869882448</v>
      </c>
    </row>
    <row r="43" spans="1:6" x14ac:dyDescent="0.25">
      <c r="A43" s="28"/>
      <c r="B43" s="18"/>
      <c r="C43" s="17"/>
      <c r="D43" s="18"/>
      <c r="E43" s="11"/>
      <c r="F43" s="15"/>
    </row>
    <row r="44" spans="1:6" ht="16.5" thickBot="1" x14ac:dyDescent="0.3">
      <c r="A44" s="29" t="s">
        <v>10</v>
      </c>
      <c r="B44" s="18"/>
      <c r="C44" s="15"/>
      <c r="D44" s="18"/>
      <c r="E44" s="9"/>
      <c r="F44" s="15"/>
    </row>
    <row r="45" spans="1:6" x14ac:dyDescent="0.25">
      <c r="A45" s="28" t="s">
        <v>3</v>
      </c>
      <c r="B45" s="18">
        <v>139</v>
      </c>
      <c r="C45" s="15">
        <f>(B45/B21)</f>
        <v>3.6772486772486769E-2</v>
      </c>
      <c r="D45" s="18">
        <v>20</v>
      </c>
      <c r="E45" s="9">
        <f>(D45/D21)</f>
        <v>3.4423407917383818E-2</v>
      </c>
      <c r="F45" s="15">
        <f t="shared" ref="F45:F50" si="1">IF(B45=0,0,(D45/B45))</f>
        <v>0.14388489208633093</v>
      </c>
    </row>
    <row r="46" spans="1:6" x14ac:dyDescent="0.25">
      <c r="A46" s="28" t="s">
        <v>11</v>
      </c>
      <c r="B46" s="18">
        <v>124</v>
      </c>
      <c r="C46" s="15">
        <f>(B46/B21)</f>
        <v>3.2804232804232801E-2</v>
      </c>
      <c r="D46" s="18">
        <v>24</v>
      </c>
      <c r="E46" s="9">
        <f>(D46/D21)</f>
        <v>4.1308089500860588E-2</v>
      </c>
      <c r="F46" s="15">
        <f t="shared" si="1"/>
        <v>0.19354838709677419</v>
      </c>
    </row>
    <row r="47" spans="1:6" x14ac:dyDescent="0.25">
      <c r="A47" s="28" t="s">
        <v>12</v>
      </c>
      <c r="B47" s="18">
        <v>94</v>
      </c>
      <c r="C47" s="15">
        <f>(B47/B21)</f>
        <v>2.4867724867724868E-2</v>
      </c>
      <c r="D47" s="18">
        <v>12</v>
      </c>
      <c r="E47" s="9">
        <f>(D47/D21)</f>
        <v>2.0654044750430294E-2</v>
      </c>
      <c r="F47" s="15">
        <f t="shared" si="1"/>
        <v>0.1276595744680851</v>
      </c>
    </row>
    <row r="48" spans="1:6" x14ac:dyDescent="0.25">
      <c r="A48" s="28" t="s">
        <v>13</v>
      </c>
      <c r="B48" s="18">
        <v>58</v>
      </c>
      <c r="C48" s="15">
        <f>(B48/B21)</f>
        <v>1.5343915343915344E-2</v>
      </c>
      <c r="D48" s="24">
        <v>6</v>
      </c>
      <c r="E48" s="12">
        <f>(D48/D21)</f>
        <v>1.0327022375215147E-2</v>
      </c>
      <c r="F48" s="33">
        <f>IF(B49=0,0,(D48/SUM(B48:B49)))</f>
        <v>9.2307692307692313E-2</v>
      </c>
    </row>
    <row r="49" spans="1:6" x14ac:dyDescent="0.25">
      <c r="A49" s="28" t="s">
        <v>66</v>
      </c>
      <c r="B49" s="18">
        <v>7</v>
      </c>
      <c r="C49" s="15">
        <f>(B49/B21)</f>
        <v>1.8518518518518519E-3</v>
      </c>
      <c r="D49" s="20"/>
      <c r="E49" s="13"/>
      <c r="F49" s="34"/>
    </row>
    <row r="50" spans="1:6" x14ac:dyDescent="0.25">
      <c r="A50" s="28" t="s">
        <v>14</v>
      </c>
      <c r="B50" s="18">
        <v>3358</v>
      </c>
      <c r="C50" s="15">
        <f>(B50/B21)</f>
        <v>0.88835978835978835</v>
      </c>
      <c r="D50" s="18">
        <v>519</v>
      </c>
      <c r="E50" s="9">
        <f>(D50/D21)</f>
        <v>0.89328743545611011</v>
      </c>
      <c r="F50" s="15">
        <f t="shared" si="1"/>
        <v>0.15455628350208458</v>
      </c>
    </row>
    <row r="51" spans="1:6" x14ac:dyDescent="0.25">
      <c r="A51" s="28"/>
      <c r="B51" s="18"/>
      <c r="C51" s="15"/>
      <c r="D51" s="18"/>
      <c r="E51" s="9"/>
      <c r="F51" s="15"/>
    </row>
    <row r="52" spans="1:6" ht="16.5" thickBot="1" x14ac:dyDescent="0.3">
      <c r="A52" s="29" t="s">
        <v>9</v>
      </c>
      <c r="B52" s="18"/>
      <c r="C52" s="15"/>
      <c r="D52" s="18"/>
      <c r="E52" s="9"/>
      <c r="F52" s="15"/>
    </row>
    <row r="53" spans="1:6" x14ac:dyDescent="0.25">
      <c r="A53" s="28" t="s">
        <v>3</v>
      </c>
      <c r="B53" s="18">
        <v>22</v>
      </c>
      <c r="C53" s="15">
        <f>(B53/B21)</f>
        <v>5.82010582010582E-3</v>
      </c>
      <c r="D53" s="24">
        <v>547</v>
      </c>
      <c r="E53" s="12">
        <f>(D53/D21)</f>
        <v>0.94148020654044751</v>
      </c>
      <c r="F53" s="33">
        <f>IF(B54=0,0,(D53/SUM(B53:B54)))</f>
        <v>0.16003510825043885</v>
      </c>
    </row>
    <row r="54" spans="1:6" x14ac:dyDescent="0.25">
      <c r="A54" s="28" t="s">
        <v>68</v>
      </c>
      <c r="B54" s="18">
        <v>3396</v>
      </c>
      <c r="C54" s="15">
        <f>(B54/B21)</f>
        <v>0.89841269841269844</v>
      </c>
      <c r="D54" s="20"/>
      <c r="E54" s="13"/>
      <c r="F54" s="34"/>
    </row>
    <row r="55" spans="1:6" x14ac:dyDescent="0.25">
      <c r="A55" s="28" t="s">
        <v>69</v>
      </c>
      <c r="B55" s="18">
        <v>362</v>
      </c>
      <c r="C55" s="15">
        <f>(B55/B21)</f>
        <v>9.5767195767195765E-2</v>
      </c>
      <c r="D55" s="18">
        <v>34</v>
      </c>
      <c r="E55" s="9">
        <f>(D55/D21)</f>
        <v>5.8519793459552494E-2</v>
      </c>
      <c r="F55" s="15">
        <f>IF(B55=0,0,(D55/B55))</f>
        <v>9.3922651933701654E-2</v>
      </c>
    </row>
    <row r="56" spans="1:6" x14ac:dyDescent="0.25">
      <c r="A56" s="28"/>
      <c r="B56" s="18"/>
      <c r="C56" s="15"/>
      <c r="D56" s="18"/>
      <c r="E56" s="9"/>
      <c r="F56" s="15"/>
    </row>
    <row r="57" spans="1:6" ht="16.5" thickBot="1" x14ac:dyDescent="0.3">
      <c r="A57" s="29" t="s">
        <v>22</v>
      </c>
      <c r="B57" s="18"/>
      <c r="C57" s="15"/>
      <c r="D57" s="18"/>
      <c r="E57" s="9"/>
      <c r="F57" s="15"/>
    </row>
    <row r="58" spans="1:6" x14ac:dyDescent="0.25">
      <c r="A58" s="28" t="s">
        <v>3</v>
      </c>
      <c r="B58" s="18">
        <v>6</v>
      </c>
      <c r="C58" s="15">
        <f>(B58/B21)</f>
        <v>1.5873015873015873E-3</v>
      </c>
      <c r="D58" s="18">
        <v>0</v>
      </c>
      <c r="E58" s="9">
        <f>(D58/D21)</f>
        <v>0</v>
      </c>
      <c r="F58" s="15">
        <f>IF(B58=0,0,(D58/B58))</f>
        <v>0</v>
      </c>
    </row>
    <row r="59" spans="1:6" x14ac:dyDescent="0.25">
      <c r="A59" s="28" t="s">
        <v>23</v>
      </c>
      <c r="B59" s="18">
        <v>3542</v>
      </c>
      <c r="C59" s="15">
        <f>(B59/B21)</f>
        <v>0.937037037037037</v>
      </c>
      <c r="D59" s="18">
        <v>564</v>
      </c>
      <c r="E59" s="9">
        <f>(D59/D21)</f>
        <v>0.97074010327022375</v>
      </c>
      <c r="F59" s="15">
        <f>IF(B59=0,0,(D59/B59))</f>
        <v>0.15923207227555053</v>
      </c>
    </row>
    <row r="60" spans="1:6" x14ac:dyDescent="0.25">
      <c r="A60" s="28" t="s">
        <v>24</v>
      </c>
      <c r="B60" s="18">
        <v>200</v>
      </c>
      <c r="C60" s="15">
        <f>(B60/B21)</f>
        <v>5.2910052910052907E-2</v>
      </c>
      <c r="D60" s="24">
        <v>17</v>
      </c>
      <c r="E60" s="12">
        <f>(D60/D21)</f>
        <v>2.9259896729776247E-2</v>
      </c>
      <c r="F60" s="33">
        <f>IF(B61=0,0,(D60/SUM(B60:B61)))</f>
        <v>7.3275862068965511E-2</v>
      </c>
    </row>
    <row r="61" spans="1:6" x14ac:dyDescent="0.25">
      <c r="A61" s="28" t="s">
        <v>70</v>
      </c>
      <c r="B61" s="18">
        <v>32</v>
      </c>
      <c r="C61" s="15">
        <f>(B61/B21)</f>
        <v>8.4656084656084662E-3</v>
      </c>
      <c r="D61" s="20"/>
      <c r="E61" s="13"/>
      <c r="F61" s="34"/>
    </row>
    <row r="62" spans="1:6" x14ac:dyDescent="0.25">
      <c r="A62" s="28"/>
      <c r="B62" s="18"/>
      <c r="C62" s="16"/>
      <c r="D62" s="18"/>
      <c r="E62" s="10"/>
      <c r="F62" s="15"/>
    </row>
    <row r="63" spans="1:6" ht="16.5" thickBot="1" x14ac:dyDescent="0.3">
      <c r="A63" s="29" t="s">
        <v>25</v>
      </c>
      <c r="B63" s="18"/>
      <c r="C63" s="15"/>
      <c r="D63" s="18"/>
      <c r="E63" s="9"/>
      <c r="F63" s="15"/>
    </row>
    <row r="64" spans="1:6" x14ac:dyDescent="0.25">
      <c r="A64" s="28" t="s">
        <v>71</v>
      </c>
      <c r="B64" s="18">
        <v>808</v>
      </c>
      <c r="C64" s="15">
        <f>(B64/B21)</f>
        <v>0.21375661375661376</v>
      </c>
      <c r="D64" s="18">
        <v>84</v>
      </c>
      <c r="E64" s="9">
        <f>(D64/D21)</f>
        <v>0.14457831325301204</v>
      </c>
      <c r="F64" s="15">
        <f t="shared" ref="F64:F69" si="2">IF(B64=0,0,(D64/B64))</f>
        <v>0.10396039603960396</v>
      </c>
    </row>
    <row r="65" spans="1:6" x14ac:dyDescent="0.25">
      <c r="A65" s="28" t="s">
        <v>72</v>
      </c>
      <c r="B65" s="18">
        <v>272</v>
      </c>
      <c r="C65" s="15">
        <f>(B65/B21)</f>
        <v>7.1957671957671956E-2</v>
      </c>
      <c r="D65" s="18">
        <v>43</v>
      </c>
      <c r="E65" s="9">
        <f>(D65/D21)</f>
        <v>7.4010327022375214E-2</v>
      </c>
      <c r="F65" s="15">
        <f t="shared" si="2"/>
        <v>0.15808823529411764</v>
      </c>
    </row>
    <row r="66" spans="1:6" x14ac:dyDescent="0.25">
      <c r="A66" s="28" t="s">
        <v>26</v>
      </c>
      <c r="B66" s="18">
        <v>424</v>
      </c>
      <c r="C66" s="15">
        <f>(B66/B21)</f>
        <v>0.11216931216931217</v>
      </c>
      <c r="D66" s="18">
        <v>68</v>
      </c>
      <c r="E66" s="9">
        <f>(D66/D21)</f>
        <v>0.11703958691910499</v>
      </c>
      <c r="F66" s="15">
        <f t="shared" si="2"/>
        <v>0.16037735849056603</v>
      </c>
    </row>
    <row r="67" spans="1:6" x14ac:dyDescent="0.25">
      <c r="A67" s="28" t="s">
        <v>27</v>
      </c>
      <c r="B67" s="18">
        <v>552</v>
      </c>
      <c r="C67" s="15">
        <f>(B67/B21)</f>
        <v>0.14603174603174604</v>
      </c>
      <c r="D67" s="18">
        <v>72</v>
      </c>
      <c r="E67" s="9">
        <f>(D67/D21)</f>
        <v>0.12392426850258176</v>
      </c>
      <c r="F67" s="15">
        <f t="shared" si="2"/>
        <v>0.13043478260869565</v>
      </c>
    </row>
    <row r="68" spans="1:6" x14ac:dyDescent="0.25">
      <c r="A68" s="28" t="s">
        <v>28</v>
      </c>
      <c r="B68" s="18">
        <v>725</v>
      </c>
      <c r="C68" s="15">
        <f>(B68/B21)</f>
        <v>0.1917989417989418</v>
      </c>
      <c r="D68" s="18">
        <v>128</v>
      </c>
      <c r="E68" s="9">
        <f>(D68/D21)</f>
        <v>0.22030981067125646</v>
      </c>
      <c r="F68" s="15">
        <f t="shared" si="2"/>
        <v>0.17655172413793102</v>
      </c>
    </row>
    <row r="69" spans="1:6" x14ac:dyDescent="0.25">
      <c r="A69" s="28" t="s">
        <v>73</v>
      </c>
      <c r="B69" s="18">
        <v>999</v>
      </c>
      <c r="C69" s="15">
        <f>(B69/B21)</f>
        <v>0.26428571428571429</v>
      </c>
      <c r="D69" s="18">
        <v>186</v>
      </c>
      <c r="E69" s="9">
        <f>(D69/D21)</f>
        <v>0.32013769363166955</v>
      </c>
      <c r="F69" s="15">
        <f t="shared" si="2"/>
        <v>0.18618618618618618</v>
      </c>
    </row>
    <row r="70" spans="1:6" x14ac:dyDescent="0.25">
      <c r="A70" s="28"/>
      <c r="B70" s="18"/>
      <c r="C70" s="15"/>
      <c r="D70" s="18"/>
      <c r="E70" s="9"/>
      <c r="F70" s="15"/>
    </row>
    <row r="71" spans="1:6" ht="16.5" thickBot="1" x14ac:dyDescent="0.3">
      <c r="A71" s="29" t="s">
        <v>29</v>
      </c>
      <c r="B71" s="18"/>
      <c r="C71" s="16"/>
      <c r="D71" s="18"/>
      <c r="E71" s="10"/>
      <c r="F71" s="16"/>
    </row>
    <row r="72" spans="1:6" x14ac:dyDescent="0.25">
      <c r="A72" s="28" t="s">
        <v>3</v>
      </c>
      <c r="B72" s="18">
        <v>52</v>
      </c>
      <c r="C72" s="15">
        <f>(B72/B21)</f>
        <v>1.3756613756613757E-2</v>
      </c>
      <c r="D72" s="24">
        <v>522</v>
      </c>
      <c r="E72" s="12">
        <f>(D72/D21)</f>
        <v>0.89845094664371772</v>
      </c>
      <c r="F72" s="33">
        <f>IF(B73=0,0,(D72/SUM(B72:B73)))</f>
        <v>0.1527655838454785</v>
      </c>
    </row>
    <row r="73" spans="1:6" x14ac:dyDescent="0.25">
      <c r="A73" s="28" t="s">
        <v>75</v>
      </c>
      <c r="B73" s="18">
        <v>3365</v>
      </c>
      <c r="C73" s="15">
        <f>(B73/B21)</f>
        <v>0.89021164021164023</v>
      </c>
      <c r="D73" s="20"/>
      <c r="E73" s="13"/>
      <c r="F73" s="34"/>
    </row>
    <row r="74" spans="1:6" ht="16.5" thickBot="1" x14ac:dyDescent="0.3">
      <c r="A74" s="30" t="s">
        <v>30</v>
      </c>
      <c r="B74" s="22">
        <f>SUM(B76:B84)</f>
        <v>363</v>
      </c>
      <c r="C74" s="23">
        <f>(B74/B21)</f>
        <v>9.6031746031746038E-2</v>
      </c>
      <c r="D74" s="22">
        <f>SUM(D76:D84)</f>
        <v>59</v>
      </c>
      <c r="E74" s="23">
        <f>(D74/D21)</f>
        <v>0.10154905335628227</v>
      </c>
      <c r="F74" s="35">
        <f>IF(B74=0,0,(D74/B74))</f>
        <v>0.16253443526170799</v>
      </c>
    </row>
    <row r="75" spans="1:6" x14ac:dyDescent="0.25">
      <c r="A75" s="28"/>
      <c r="B75" s="18"/>
      <c r="C75" s="15"/>
      <c r="D75" s="18"/>
      <c r="E75" s="9"/>
      <c r="F75" s="15"/>
    </row>
    <row r="76" spans="1:6" x14ac:dyDescent="0.25">
      <c r="A76" s="28" t="s">
        <v>91</v>
      </c>
      <c r="B76" s="18">
        <v>14</v>
      </c>
      <c r="C76" s="15">
        <f>(B76/B21)</f>
        <v>3.7037037037037038E-3</v>
      </c>
      <c r="D76" s="24">
        <v>7</v>
      </c>
      <c r="E76" s="12">
        <f>(D76/D21)</f>
        <v>1.2048192771084338E-2</v>
      </c>
      <c r="F76" s="33">
        <f>IF(B76=0,0,(D76/SUM(B76:B78)))</f>
        <v>0.1044776119402985</v>
      </c>
    </row>
    <row r="77" spans="1:6" x14ac:dyDescent="0.25">
      <c r="A77" s="28" t="s">
        <v>36</v>
      </c>
      <c r="B77" s="18">
        <v>9</v>
      </c>
      <c r="C77" s="15">
        <f>(B77/B21)</f>
        <v>2.3809523809523812E-3</v>
      </c>
      <c r="D77" s="25"/>
      <c r="E77" s="14"/>
      <c r="F77" s="36"/>
    </row>
    <row r="78" spans="1:6" x14ac:dyDescent="0.25">
      <c r="A78" s="28" t="s">
        <v>33</v>
      </c>
      <c r="B78" s="18">
        <v>44</v>
      </c>
      <c r="C78" s="15">
        <f>(B78/B21)</f>
        <v>1.164021164021164E-2</v>
      </c>
      <c r="D78" s="20"/>
      <c r="E78" s="13"/>
      <c r="F78" s="34"/>
    </row>
    <row r="79" spans="1:6" x14ac:dyDescent="0.25">
      <c r="A79" s="28" t="s">
        <v>32</v>
      </c>
      <c r="B79" s="18">
        <v>159</v>
      </c>
      <c r="C79" s="15">
        <f>(B79/B21)</f>
        <v>4.2063492063492067E-2</v>
      </c>
      <c r="D79" s="18">
        <v>24</v>
      </c>
      <c r="E79" s="9">
        <f>(D79/D21)</f>
        <v>4.1308089500860588E-2</v>
      </c>
      <c r="F79" s="15">
        <f t="shared" ref="F79:F82" si="3">IF(B79=0,0,(D79/B79))</f>
        <v>0.15094339622641509</v>
      </c>
    </row>
    <row r="80" spans="1:6" x14ac:dyDescent="0.25">
      <c r="A80" s="28" t="s">
        <v>34</v>
      </c>
      <c r="B80" s="18">
        <v>0</v>
      </c>
      <c r="C80" s="15">
        <f>(B80/B21)</f>
        <v>0</v>
      </c>
      <c r="D80" s="18">
        <v>0</v>
      </c>
      <c r="E80" s="9">
        <f>(D80/D21)</f>
        <v>0</v>
      </c>
      <c r="F80" s="15">
        <f t="shared" si="3"/>
        <v>0</v>
      </c>
    </row>
    <row r="81" spans="1:6" x14ac:dyDescent="0.25">
      <c r="A81" s="28" t="s">
        <v>35</v>
      </c>
      <c r="B81" s="18">
        <v>66</v>
      </c>
      <c r="C81" s="15">
        <f>(B81/B21)</f>
        <v>1.7460317460317461E-2</v>
      </c>
      <c r="D81" s="18">
        <v>14</v>
      </c>
      <c r="E81" s="9">
        <f>(D81/D21)</f>
        <v>2.4096385542168676E-2</v>
      </c>
      <c r="F81" s="15">
        <f t="shared" si="3"/>
        <v>0.21212121212121213</v>
      </c>
    </row>
    <row r="82" spans="1:6" x14ac:dyDescent="0.25">
      <c r="A82" s="28" t="s">
        <v>76</v>
      </c>
      <c r="B82" s="18">
        <v>34</v>
      </c>
      <c r="C82" s="15">
        <f>(B82/B21)</f>
        <v>8.9947089947089946E-3</v>
      </c>
      <c r="D82" s="18">
        <v>9</v>
      </c>
      <c r="E82" s="9">
        <f>(D82/D21)</f>
        <v>1.549053356282272E-2</v>
      </c>
      <c r="F82" s="15">
        <f t="shared" si="3"/>
        <v>0.26470588235294118</v>
      </c>
    </row>
    <row r="83" spans="1:6" x14ac:dyDescent="0.25">
      <c r="A83" s="28" t="s">
        <v>37</v>
      </c>
      <c r="B83" s="18">
        <v>31</v>
      </c>
      <c r="C83" s="15">
        <f>(B83/B21)</f>
        <v>8.2010582010582003E-3</v>
      </c>
      <c r="D83" s="24">
        <v>5</v>
      </c>
      <c r="E83" s="12">
        <f>(D83/D21)</f>
        <v>8.6058519793459545E-3</v>
      </c>
      <c r="F83" s="33">
        <f>IF(B84=0,0,(D83/SUM(B83:B84)))</f>
        <v>0.13513513513513514</v>
      </c>
    </row>
    <row r="84" spans="1:6" x14ac:dyDescent="0.25">
      <c r="A84" s="28" t="s">
        <v>31</v>
      </c>
      <c r="B84" s="18">
        <v>6</v>
      </c>
      <c r="C84" s="15">
        <f>(B84/B21)</f>
        <v>1.5873015873015873E-3</v>
      </c>
      <c r="D84" s="20"/>
      <c r="E84" s="13"/>
      <c r="F84" s="34"/>
    </row>
    <row r="85" spans="1:6" x14ac:dyDescent="0.25">
      <c r="A85" s="28"/>
      <c r="B85" s="18"/>
      <c r="C85" s="15"/>
      <c r="D85" s="18"/>
      <c r="E85" s="9"/>
      <c r="F85" s="15"/>
    </row>
    <row r="86" spans="1:6" ht="16.5" thickBot="1" x14ac:dyDescent="0.3">
      <c r="A86" s="29" t="s">
        <v>38</v>
      </c>
      <c r="B86" s="18"/>
      <c r="C86" s="15"/>
      <c r="D86" s="18"/>
      <c r="E86" s="9"/>
      <c r="F86" s="15"/>
    </row>
    <row r="87" spans="1:6" x14ac:dyDescent="0.25">
      <c r="A87" s="28" t="s">
        <v>3</v>
      </c>
      <c r="B87" s="18">
        <v>238</v>
      </c>
      <c r="C87" s="15">
        <f>(B87/B21)</f>
        <v>6.2962962962962957E-2</v>
      </c>
      <c r="D87" s="18">
        <v>35</v>
      </c>
      <c r="E87" s="9">
        <f>(D87/D21)</f>
        <v>6.0240963855421686E-2</v>
      </c>
      <c r="F87" s="15">
        <f>IF(B87=0,0,(D87/B87))</f>
        <v>0.14705882352941177</v>
      </c>
    </row>
    <row r="88" spans="1:6" x14ac:dyDescent="0.25">
      <c r="A88" s="28" t="s">
        <v>39</v>
      </c>
      <c r="B88" s="18">
        <v>2341</v>
      </c>
      <c r="C88" s="15">
        <f>(B88/B21)</f>
        <v>0.61931216931216926</v>
      </c>
      <c r="D88" s="18">
        <v>421</v>
      </c>
      <c r="E88" s="9">
        <f>(D88/D21)</f>
        <v>0.7246127366609294</v>
      </c>
      <c r="F88" s="15">
        <f>IF(B88=0,0,(D88/B88))</f>
        <v>0.17983767620674926</v>
      </c>
    </row>
    <row r="89" spans="1:6" ht="16.5" thickBot="1" x14ac:dyDescent="0.3">
      <c r="A89" s="30" t="s">
        <v>40</v>
      </c>
      <c r="B89" s="22">
        <f>SUM(B91:B100)</f>
        <v>1201</v>
      </c>
      <c r="C89" s="23">
        <f>(B89/B21)</f>
        <v>0.31772486772486774</v>
      </c>
      <c r="D89" s="22">
        <f>SUM(D91:D100)</f>
        <v>125</v>
      </c>
      <c r="E89" s="23">
        <f>(D89/D21)</f>
        <v>0.21514629948364888</v>
      </c>
      <c r="F89" s="35">
        <f>IF(B89=0,0,(D89/B89))</f>
        <v>0.10407993338884262</v>
      </c>
    </row>
    <row r="90" spans="1:6" x14ac:dyDescent="0.25">
      <c r="A90" s="28"/>
      <c r="B90" s="18"/>
      <c r="C90" s="15"/>
      <c r="D90" s="18"/>
      <c r="E90" s="9"/>
      <c r="F90" s="15"/>
    </row>
    <row r="91" spans="1:6" x14ac:dyDescent="0.25">
      <c r="A91" s="28" t="s">
        <v>41</v>
      </c>
      <c r="B91" s="18">
        <v>263</v>
      </c>
      <c r="C91" s="15">
        <f>(B91/B21)</f>
        <v>6.957671957671957E-2</v>
      </c>
      <c r="D91" s="18">
        <v>41</v>
      </c>
      <c r="E91" s="9">
        <f>(D91/D21)</f>
        <v>7.0567986230636828E-2</v>
      </c>
      <c r="F91" s="15">
        <f t="shared" ref="F91:F95" si="4">IF(B91=0,0,(D91/B91))</f>
        <v>0.155893536121673</v>
      </c>
    </row>
    <row r="92" spans="1:6" x14ac:dyDescent="0.25">
      <c r="A92" s="28" t="s">
        <v>42</v>
      </c>
      <c r="B92" s="18">
        <v>326</v>
      </c>
      <c r="C92" s="15">
        <f>(B92/B21)</f>
        <v>8.6243386243386247E-2</v>
      </c>
      <c r="D92" s="18">
        <v>40</v>
      </c>
      <c r="E92" s="9">
        <f>(D92/D21)</f>
        <v>6.8846815834767636E-2</v>
      </c>
      <c r="F92" s="15">
        <f t="shared" si="4"/>
        <v>0.12269938650306748</v>
      </c>
    </row>
    <row r="93" spans="1:6" x14ac:dyDescent="0.25">
      <c r="A93" s="28" t="s">
        <v>43</v>
      </c>
      <c r="B93" s="18">
        <v>220</v>
      </c>
      <c r="C93" s="15">
        <f>(B93/B21)</f>
        <v>5.8201058201058198E-2</v>
      </c>
      <c r="D93" s="18">
        <v>13</v>
      </c>
      <c r="E93" s="9">
        <f>(D93/D21)</f>
        <v>2.2375215146299483E-2</v>
      </c>
      <c r="F93" s="15">
        <f t="shared" si="4"/>
        <v>5.909090909090909E-2</v>
      </c>
    </row>
    <row r="94" spans="1:6" x14ac:dyDescent="0.25">
      <c r="A94" s="28" t="s">
        <v>47</v>
      </c>
      <c r="B94" s="18">
        <v>151</v>
      </c>
      <c r="C94" s="15">
        <f>(B94/B21)</f>
        <v>3.9947089947089946E-2</v>
      </c>
      <c r="D94" s="18">
        <v>10</v>
      </c>
      <c r="E94" s="9">
        <f>(D94/D21)</f>
        <v>1.7211703958691909E-2</v>
      </c>
      <c r="F94" s="15">
        <f t="shared" si="4"/>
        <v>6.6225165562913912E-2</v>
      </c>
    </row>
    <row r="95" spans="1:6" x14ac:dyDescent="0.25">
      <c r="A95" s="28" t="s">
        <v>44</v>
      </c>
      <c r="B95" s="18">
        <v>47</v>
      </c>
      <c r="C95" s="15">
        <f>(B95/B21)</f>
        <v>1.2433862433862434E-2</v>
      </c>
      <c r="D95" s="18">
        <v>7</v>
      </c>
      <c r="E95" s="9">
        <f>(D95/D21)</f>
        <v>1.2048192771084338E-2</v>
      </c>
      <c r="F95" s="15">
        <f t="shared" si="4"/>
        <v>0.14893617021276595</v>
      </c>
    </row>
    <row r="96" spans="1:6" x14ac:dyDescent="0.25">
      <c r="A96" s="28" t="s">
        <v>45</v>
      </c>
      <c r="B96" s="18">
        <v>53</v>
      </c>
      <c r="C96" s="15">
        <f>(B96/B21)</f>
        <v>1.4021164021164021E-2</v>
      </c>
      <c r="D96" s="24">
        <v>6</v>
      </c>
      <c r="E96" s="12">
        <f>(D96/D21)</f>
        <v>1.0327022375215147E-2</v>
      </c>
      <c r="F96" s="33">
        <f>IF(B96=0,0,(D96/SUM(B96:B98)))</f>
        <v>5.2631578947368418E-2</v>
      </c>
    </row>
    <row r="97" spans="1:6" x14ac:dyDescent="0.25">
      <c r="A97" s="28" t="s">
        <v>46</v>
      </c>
      <c r="B97" s="18">
        <v>24</v>
      </c>
      <c r="C97" s="15">
        <f>(B97/B21)</f>
        <v>6.3492063492063492E-3</v>
      </c>
      <c r="D97" s="25"/>
      <c r="E97" s="14"/>
      <c r="F97" s="36"/>
    </row>
    <row r="98" spans="1:6" x14ac:dyDescent="0.25">
      <c r="A98" s="28" t="s">
        <v>48</v>
      </c>
      <c r="B98" s="18">
        <v>37</v>
      </c>
      <c r="C98" s="15">
        <f>(B98/B21)</f>
        <v>9.7883597883597889E-3</v>
      </c>
      <c r="D98" s="20"/>
      <c r="E98" s="13"/>
      <c r="F98" s="34"/>
    </row>
    <row r="99" spans="1:6" x14ac:dyDescent="0.25">
      <c r="A99" s="28" t="s">
        <v>92</v>
      </c>
      <c r="B99" s="18">
        <v>38</v>
      </c>
      <c r="C99" s="15">
        <f>(B99/B21)</f>
        <v>1.0052910052910053E-2</v>
      </c>
      <c r="D99" s="24">
        <v>8</v>
      </c>
      <c r="E99" s="12">
        <f>(D99/D21)</f>
        <v>1.3769363166953529E-2</v>
      </c>
      <c r="F99" s="33">
        <f>IF(B100=0,0,(D99/SUM(B99:B100)))</f>
        <v>0.1</v>
      </c>
    </row>
    <row r="100" spans="1:6" x14ac:dyDescent="0.25">
      <c r="A100" s="28" t="s">
        <v>49</v>
      </c>
      <c r="B100" s="18">
        <v>42</v>
      </c>
      <c r="C100" s="15">
        <f>(B100/B21)</f>
        <v>1.1111111111111112E-2</v>
      </c>
      <c r="D100" s="20"/>
      <c r="E100" s="13"/>
      <c r="F100" s="34"/>
    </row>
    <row r="101" spans="1:6" x14ac:dyDescent="0.25">
      <c r="A101" s="28"/>
      <c r="B101" s="18"/>
      <c r="C101" s="15"/>
      <c r="D101" s="18"/>
      <c r="E101" s="9"/>
      <c r="F101" s="15"/>
    </row>
    <row r="102" spans="1:6" ht="16.5" thickBot="1" x14ac:dyDescent="0.3">
      <c r="A102" s="29" t="s">
        <v>50</v>
      </c>
      <c r="B102" s="18"/>
      <c r="C102" s="16"/>
      <c r="D102" s="18"/>
      <c r="E102" s="10"/>
      <c r="F102" s="16"/>
    </row>
    <row r="103" spans="1:6" x14ac:dyDescent="0.25">
      <c r="A103" s="28" t="s">
        <v>3</v>
      </c>
      <c r="B103" s="18">
        <v>45</v>
      </c>
      <c r="C103" s="15">
        <f>(B103/B21)</f>
        <v>1.1904761904761904E-2</v>
      </c>
      <c r="D103" s="18">
        <v>7</v>
      </c>
      <c r="E103" s="9">
        <f>(D103/D21)</f>
        <v>1.2048192771084338E-2</v>
      </c>
      <c r="F103" s="15">
        <f>IF(B103=0,0,(D103/B103))</f>
        <v>0.15555555555555556</v>
      </c>
    </row>
    <row r="104" spans="1:6" x14ac:dyDescent="0.25">
      <c r="A104" s="28"/>
      <c r="B104" s="18"/>
      <c r="C104" s="15"/>
      <c r="D104" s="18"/>
      <c r="E104" s="9"/>
      <c r="F104" s="15"/>
    </row>
    <row r="105" spans="1:6" x14ac:dyDescent="0.25">
      <c r="A105" s="28" t="s">
        <v>55</v>
      </c>
      <c r="B105" s="18">
        <v>124</v>
      </c>
      <c r="C105" s="15">
        <f>(B105/B21)</f>
        <v>3.2804232804232801E-2</v>
      </c>
      <c r="D105" s="18">
        <v>5</v>
      </c>
      <c r="E105" s="9">
        <f>(D105/D21)</f>
        <v>8.6058519793459545E-3</v>
      </c>
      <c r="F105" s="15">
        <f t="shared" ref="F105:F110" si="5">IF(B105=0,0,(D105/B105))</f>
        <v>4.0322580645161289E-2</v>
      </c>
    </row>
    <row r="106" spans="1:6" x14ac:dyDescent="0.25">
      <c r="A106" s="28" t="s">
        <v>56</v>
      </c>
      <c r="B106" s="18">
        <v>72</v>
      </c>
      <c r="C106" s="15">
        <f>(B106/B21)</f>
        <v>1.9047619047619049E-2</v>
      </c>
      <c r="D106" s="18">
        <v>6</v>
      </c>
      <c r="E106" s="9">
        <f>(D106/D21)</f>
        <v>1.0327022375215147E-2</v>
      </c>
      <c r="F106" s="15">
        <f t="shared" si="5"/>
        <v>8.3333333333333329E-2</v>
      </c>
    </row>
    <row r="107" spans="1:6" x14ac:dyDescent="0.25">
      <c r="A107" s="28" t="s">
        <v>54</v>
      </c>
      <c r="B107" s="18">
        <v>25</v>
      </c>
      <c r="C107" s="15">
        <f>(B107/B21)</f>
        <v>6.6137566137566134E-3</v>
      </c>
      <c r="D107" s="24">
        <v>8</v>
      </c>
      <c r="E107" s="12">
        <f>(D107/D21)</f>
        <v>1.3769363166953529E-2</v>
      </c>
      <c r="F107" s="33">
        <f>IF(B107=0,0,(D107/SUM(B107:B109)))</f>
        <v>9.7560975609756101E-2</v>
      </c>
    </row>
    <row r="108" spans="1:6" x14ac:dyDescent="0.25">
      <c r="A108" s="28" t="s">
        <v>53</v>
      </c>
      <c r="B108" s="18">
        <v>7</v>
      </c>
      <c r="C108" s="15">
        <f>(B108/B21)</f>
        <v>1.8518518518518519E-3</v>
      </c>
      <c r="D108" s="25"/>
      <c r="E108" s="14"/>
      <c r="F108" s="36"/>
    </row>
    <row r="109" spans="1:6" x14ac:dyDescent="0.25">
      <c r="A109" s="28" t="s">
        <v>78</v>
      </c>
      <c r="B109" s="18">
        <v>50</v>
      </c>
      <c r="C109" s="15">
        <f>(B109/B21)</f>
        <v>1.3227513227513227E-2</v>
      </c>
      <c r="D109" s="20"/>
      <c r="E109" s="13"/>
      <c r="F109" s="34"/>
    </row>
    <row r="110" spans="1:6" ht="32.25" thickBot="1" x14ac:dyDescent="0.3">
      <c r="A110" s="30" t="s">
        <v>77</v>
      </c>
      <c r="B110" s="22">
        <f>SUM(B105:B109)</f>
        <v>278</v>
      </c>
      <c r="C110" s="23">
        <f>(B110/B21)</f>
        <v>7.3544973544973538E-2</v>
      </c>
      <c r="D110" s="22">
        <f>SUM(D105:D109)</f>
        <v>19</v>
      </c>
      <c r="E110" s="23">
        <f>(D110/D21)</f>
        <v>3.2702237521514632E-2</v>
      </c>
      <c r="F110" s="35">
        <f t="shared" si="5"/>
        <v>6.83453237410072E-2</v>
      </c>
    </row>
    <row r="111" spans="1:6" x14ac:dyDescent="0.25">
      <c r="A111" s="28"/>
      <c r="B111" s="18"/>
      <c r="C111" s="15"/>
      <c r="D111" s="18"/>
      <c r="E111" s="11"/>
      <c r="F111" s="15"/>
    </row>
    <row r="112" spans="1:6" x14ac:dyDescent="0.25">
      <c r="A112" s="28" t="s">
        <v>81</v>
      </c>
      <c r="B112" s="18">
        <v>1874</v>
      </c>
      <c r="C112" s="15">
        <f>(B112/B21)</f>
        <v>0.49576719576719575</v>
      </c>
      <c r="D112" s="18">
        <v>346</v>
      </c>
      <c r="E112" s="9">
        <f>(D112/D21)</f>
        <v>0.59552495697074015</v>
      </c>
      <c r="F112" s="15">
        <f t="shared" ref="F112:F118" si="6">IF(B112=0,0,(D112/B112))</f>
        <v>0.18463180362860193</v>
      </c>
    </row>
    <row r="113" spans="1:6" x14ac:dyDescent="0.25">
      <c r="A113" s="28" t="s">
        <v>82</v>
      </c>
      <c r="B113" s="18">
        <v>191</v>
      </c>
      <c r="C113" s="15">
        <f>(B113/B21)</f>
        <v>5.0529100529100528E-2</v>
      </c>
      <c r="D113" s="18">
        <v>38</v>
      </c>
      <c r="E113" s="9">
        <f>(D113/D21)</f>
        <v>6.5404475043029264E-2</v>
      </c>
      <c r="F113" s="15">
        <f t="shared" si="6"/>
        <v>0.19895287958115182</v>
      </c>
    </row>
    <row r="114" spans="1:6" x14ac:dyDescent="0.25">
      <c r="A114" s="28" t="s">
        <v>83</v>
      </c>
      <c r="B114" s="18">
        <v>130</v>
      </c>
      <c r="C114" s="15">
        <f>(B114/B21)</f>
        <v>3.439153439153439E-2</v>
      </c>
      <c r="D114" s="18">
        <v>30</v>
      </c>
      <c r="E114" s="9">
        <f>(D114/D21)</f>
        <v>5.163511187607573E-2</v>
      </c>
      <c r="F114" s="15">
        <f t="shared" si="6"/>
        <v>0.23076923076923078</v>
      </c>
    </row>
    <row r="115" spans="1:6" x14ac:dyDescent="0.25">
      <c r="A115" s="28" t="s">
        <v>84</v>
      </c>
      <c r="B115" s="18">
        <v>78</v>
      </c>
      <c r="C115" s="15">
        <f>(B115/B21)</f>
        <v>2.0634920634920634E-2</v>
      </c>
      <c r="D115" s="18">
        <v>15</v>
      </c>
      <c r="E115" s="9">
        <f>(D115/D21)</f>
        <v>2.5817555938037865E-2</v>
      </c>
      <c r="F115" s="15">
        <f t="shared" si="6"/>
        <v>0.19230769230769232</v>
      </c>
    </row>
    <row r="116" spans="1:6" x14ac:dyDescent="0.25">
      <c r="A116" s="28" t="s">
        <v>52</v>
      </c>
      <c r="B116" s="18">
        <v>203</v>
      </c>
      <c r="C116" s="15">
        <f>(B116/B21)</f>
        <v>5.3703703703703705E-2</v>
      </c>
      <c r="D116" s="18">
        <v>25</v>
      </c>
      <c r="E116" s="9">
        <f>(D116/D21)</f>
        <v>4.3029259896729774E-2</v>
      </c>
      <c r="F116" s="15">
        <f t="shared" si="6"/>
        <v>0.12315270935960591</v>
      </c>
    </row>
    <row r="117" spans="1:6" x14ac:dyDescent="0.25">
      <c r="A117" s="28" t="s">
        <v>51</v>
      </c>
      <c r="B117" s="18">
        <v>174</v>
      </c>
      <c r="C117" s="15">
        <f>(B117/B21)</f>
        <v>4.6031746031746035E-2</v>
      </c>
      <c r="D117" s="18">
        <v>21</v>
      </c>
      <c r="E117" s="9">
        <f>(D117/D21)</f>
        <v>3.614457831325301E-2</v>
      </c>
      <c r="F117" s="15">
        <f t="shared" si="6"/>
        <v>0.1206896551724138</v>
      </c>
    </row>
    <row r="118" spans="1:6" x14ac:dyDescent="0.25">
      <c r="A118" s="28" t="s">
        <v>85</v>
      </c>
      <c r="B118" s="18">
        <v>413</v>
      </c>
      <c r="C118" s="15">
        <f>(B118/B21)</f>
        <v>0.10925925925925926</v>
      </c>
      <c r="D118" s="18">
        <v>37</v>
      </c>
      <c r="E118" s="9">
        <f>(D118/D21)</f>
        <v>6.3683304647160072E-2</v>
      </c>
      <c r="F118" s="15">
        <f t="shared" si="6"/>
        <v>8.9588377723970949E-2</v>
      </c>
    </row>
    <row r="119" spans="1:6" ht="16.5" thickBot="1" x14ac:dyDescent="0.3">
      <c r="A119" s="30" t="s">
        <v>86</v>
      </c>
      <c r="B119" s="22">
        <f>SUM(B112:B118)</f>
        <v>3063</v>
      </c>
      <c r="C119" s="23">
        <f>(B119/B21)</f>
        <v>0.81031746031746033</v>
      </c>
      <c r="D119" s="22">
        <f>SUM(D112:D118)</f>
        <v>512</v>
      </c>
      <c r="E119" s="23">
        <f>(D119/D21)</f>
        <v>0.88123924268502585</v>
      </c>
      <c r="F119" s="35">
        <f>IF(B119=0,0,(D119/B119))</f>
        <v>0.16715638263140711</v>
      </c>
    </row>
    <row r="120" spans="1:6" x14ac:dyDescent="0.25">
      <c r="A120" s="28"/>
      <c r="B120" s="18"/>
      <c r="C120" s="15"/>
      <c r="D120" s="18"/>
      <c r="E120" s="11"/>
      <c r="F120" s="15"/>
    </row>
    <row r="121" spans="1:6" x14ac:dyDescent="0.25">
      <c r="A121" s="28" t="s">
        <v>61</v>
      </c>
      <c r="B121" s="18">
        <v>9</v>
      </c>
      <c r="C121" s="15">
        <f>(B121/B21)</f>
        <v>2.3809523809523812E-3</v>
      </c>
      <c r="D121" s="24">
        <v>6</v>
      </c>
      <c r="E121" s="12">
        <f>(D121/D21)</f>
        <v>1.0327022375215147E-2</v>
      </c>
      <c r="F121" s="33">
        <f>IF(B122=0,0,(D121/SUM(B121:B122)))</f>
        <v>0.1875</v>
      </c>
    </row>
    <row r="122" spans="1:6" x14ac:dyDescent="0.25">
      <c r="A122" s="28" t="s">
        <v>62</v>
      </c>
      <c r="B122" s="18">
        <v>23</v>
      </c>
      <c r="C122" s="15">
        <f>(B122/B21)</f>
        <v>6.084656084656085E-3</v>
      </c>
      <c r="D122" s="20"/>
      <c r="E122" s="13"/>
      <c r="F122" s="34"/>
    </row>
    <row r="123" spans="1:6" x14ac:dyDescent="0.25">
      <c r="A123" s="28" t="s">
        <v>60</v>
      </c>
      <c r="B123" s="18">
        <v>46</v>
      </c>
      <c r="C123" s="15">
        <f>(B123/B21)</f>
        <v>1.216931216931217E-2</v>
      </c>
      <c r="D123" s="24">
        <v>5</v>
      </c>
      <c r="E123" s="12">
        <f>(D123/D21)</f>
        <v>8.6058519793459545E-3</v>
      </c>
      <c r="F123" s="33">
        <f>IF(B124=0,0,(D123/SUM(B123:B124)))</f>
        <v>9.6153846153846159E-2</v>
      </c>
    </row>
    <row r="124" spans="1:6" x14ac:dyDescent="0.25">
      <c r="A124" s="28" t="s">
        <v>59</v>
      </c>
      <c r="B124" s="18">
        <v>6</v>
      </c>
      <c r="C124" s="15">
        <f>(B124/B21)</f>
        <v>1.5873015873015873E-3</v>
      </c>
      <c r="D124" s="20"/>
      <c r="E124" s="13"/>
      <c r="F124" s="34"/>
    </row>
    <row r="125" spans="1:6" x14ac:dyDescent="0.25">
      <c r="A125" s="28" t="s">
        <v>89</v>
      </c>
      <c r="B125" s="18">
        <v>70</v>
      </c>
      <c r="C125" s="15">
        <f>(B125/B21)</f>
        <v>1.8518518518518517E-2</v>
      </c>
      <c r="D125" s="18">
        <v>15</v>
      </c>
      <c r="E125" s="9">
        <f>(D125/D21)</f>
        <v>2.5817555938037865E-2</v>
      </c>
      <c r="F125" s="15">
        <f t="shared" ref="F125:F126" si="7">IF(B125=0,0,(D125/B125))</f>
        <v>0.21428571428571427</v>
      </c>
    </row>
    <row r="126" spans="1:6" ht="16.5" thickBot="1" x14ac:dyDescent="0.3">
      <c r="A126" s="30" t="s">
        <v>80</v>
      </c>
      <c r="B126" s="22">
        <f>SUM(B121:B125)</f>
        <v>154</v>
      </c>
      <c r="C126" s="23">
        <f>(B126/B21)</f>
        <v>4.0740740740740744E-2</v>
      </c>
      <c r="D126" s="22">
        <f>SUM(D121:D125)</f>
        <v>26</v>
      </c>
      <c r="E126" s="23">
        <f>(D126/D21)</f>
        <v>4.4750430292598967E-2</v>
      </c>
      <c r="F126" s="35">
        <f t="shared" si="7"/>
        <v>0.16883116883116883</v>
      </c>
    </row>
    <row r="127" spans="1:6" x14ac:dyDescent="0.25">
      <c r="A127" s="28"/>
      <c r="B127" s="18"/>
      <c r="C127" s="15"/>
      <c r="D127" s="18"/>
      <c r="E127" s="11"/>
      <c r="F127" s="15"/>
    </row>
    <row r="128" spans="1:6" x14ac:dyDescent="0.25">
      <c r="A128" s="28" t="s">
        <v>57</v>
      </c>
      <c r="B128" s="18">
        <v>87</v>
      </c>
      <c r="C128" s="15">
        <f>(B128/B21)</f>
        <v>2.3015873015873017E-2</v>
      </c>
      <c r="D128" s="24">
        <v>10</v>
      </c>
      <c r="E128" s="12">
        <f>(D128/D21)</f>
        <v>1.7211703958691909E-2</v>
      </c>
      <c r="F128" s="33">
        <f>IF(B129=0,0,(D128/SUM(B128:B129)))</f>
        <v>6.8027210884353748E-2</v>
      </c>
    </row>
    <row r="129" spans="1:6" x14ac:dyDescent="0.25">
      <c r="A129" s="28" t="s">
        <v>58</v>
      </c>
      <c r="B129" s="18">
        <v>60</v>
      </c>
      <c r="C129" s="15">
        <f>(B129/B21)</f>
        <v>1.5873015873015872E-2</v>
      </c>
      <c r="D129" s="20"/>
      <c r="E129" s="13"/>
      <c r="F129" s="34"/>
    </row>
    <row r="130" spans="1:6" x14ac:dyDescent="0.25">
      <c r="A130" s="28" t="s">
        <v>93</v>
      </c>
      <c r="B130" s="18">
        <v>5</v>
      </c>
      <c r="C130" s="15">
        <f>(B130/B21)</f>
        <v>1.3227513227513227E-3</v>
      </c>
      <c r="D130" s="18">
        <v>0</v>
      </c>
      <c r="E130" s="9">
        <f>(D130/D21)</f>
        <v>0</v>
      </c>
      <c r="F130" s="15">
        <f>IF(B130=0,0,(D130/B130))</f>
        <v>0</v>
      </c>
    </row>
    <row r="131" spans="1:6" ht="32.25" thickBot="1" x14ac:dyDescent="0.3">
      <c r="A131" s="30" t="s">
        <v>79</v>
      </c>
      <c r="B131" s="22">
        <f>SUM(B128:B130)</f>
        <v>152</v>
      </c>
      <c r="C131" s="23">
        <f>(B131/B21)</f>
        <v>4.0211640211640212E-2</v>
      </c>
      <c r="D131" s="22">
        <f>SUM(D128:D130)</f>
        <v>10</v>
      </c>
      <c r="E131" s="23">
        <f>(D131/D21)</f>
        <v>1.7211703958691909E-2</v>
      </c>
      <c r="F131" s="35">
        <f>IF(B131=0,0,(D131/B131))</f>
        <v>6.5789473684210523E-2</v>
      </c>
    </row>
    <row r="132" spans="1:6" x14ac:dyDescent="0.25">
      <c r="A132" s="28"/>
      <c r="B132" s="18"/>
      <c r="C132" s="15"/>
      <c r="D132" s="18"/>
      <c r="E132" s="9"/>
      <c r="F132" s="15"/>
    </row>
    <row r="133" spans="1:6" x14ac:dyDescent="0.25">
      <c r="A133" s="28" t="s">
        <v>64</v>
      </c>
      <c r="B133" s="18">
        <v>25</v>
      </c>
      <c r="C133" s="15">
        <f>(B133/B21)</f>
        <v>6.6137566137566134E-3</v>
      </c>
      <c r="D133" s="24">
        <v>7</v>
      </c>
      <c r="E133" s="12">
        <f>(D133/D21)</f>
        <v>1.2048192771084338E-2</v>
      </c>
      <c r="F133" s="33">
        <f>IF(B133=0,0,(D133/SUM(B133:B136)))</f>
        <v>7.9545454545454544E-2</v>
      </c>
    </row>
    <row r="134" spans="1:6" x14ac:dyDescent="0.25">
      <c r="A134" s="28" t="s">
        <v>63</v>
      </c>
      <c r="B134" s="18">
        <v>37</v>
      </c>
      <c r="C134" s="15">
        <f>(B134/B21)</f>
        <v>9.7883597883597889E-3</v>
      </c>
      <c r="D134" s="25"/>
      <c r="E134" s="14"/>
      <c r="F134" s="36"/>
    </row>
    <row r="135" spans="1:6" x14ac:dyDescent="0.25">
      <c r="A135" s="28" t="s">
        <v>94</v>
      </c>
      <c r="B135" s="18">
        <v>7</v>
      </c>
      <c r="C135" s="15">
        <f>(B135/B21)</f>
        <v>1.8518518518518519E-3</v>
      </c>
      <c r="D135" s="25"/>
      <c r="E135" s="14"/>
      <c r="F135" s="36"/>
    </row>
    <row r="136" spans="1:6" x14ac:dyDescent="0.25">
      <c r="A136" s="28" t="s">
        <v>87</v>
      </c>
      <c r="B136" s="18">
        <v>19</v>
      </c>
      <c r="C136" s="15">
        <f>(B136/B21)</f>
        <v>5.0264550264550265E-3</v>
      </c>
      <c r="D136" s="20"/>
      <c r="E136" s="13"/>
      <c r="F136" s="34"/>
    </row>
    <row r="137" spans="1:6" x14ac:dyDescent="0.25">
      <c r="A137" s="37" t="s">
        <v>88</v>
      </c>
      <c r="B137" s="38">
        <f>SUM(B133:B136)</f>
        <v>88</v>
      </c>
      <c r="C137" s="39">
        <f>(B137/B21)</f>
        <v>2.328042328042328E-2</v>
      </c>
      <c r="D137" s="38">
        <f>SUM(D133:D136)</f>
        <v>7</v>
      </c>
      <c r="E137" s="39">
        <f>(D137/D21)</f>
        <v>1.2048192771084338E-2</v>
      </c>
      <c r="F137" s="40">
        <f>IF(B137=0,0,(D137/B137))</f>
        <v>7.9545454545454544E-2</v>
      </c>
    </row>
  </sheetData>
  <hyperlinks>
    <hyperlink ref="A15" r:id="rId1"/>
    <hyperlink ref="A6" r:id="rId2"/>
  </hyperlinks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94" fitToHeight="4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Entry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2021-05-17T14:16:00Z</cp:lastPrinted>
  <dcterms:created xsi:type="dcterms:W3CDTF">2019-05-10T11:01:36Z</dcterms:created>
  <dcterms:modified xsi:type="dcterms:W3CDTF">2023-05-18T10:11:39Z</dcterms:modified>
</cp:coreProperties>
</file>