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-120" yWindow="-120" windowWidth="29040" windowHeight="15840"/>
  </bookViews>
  <sheets>
    <sheet name="2014 Entry" sheetId="3" r:id="rId1"/>
  </sheets>
  <definedNames>
    <definedName name="_xlnm.Database">#REF!</definedName>
    <definedName name="_xlnm.Print_Area" localSheetId="0">'2014 Entry'!$A$1:$F$122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4" i="3" l="1"/>
  <c r="F103" i="3"/>
  <c r="F102" i="3"/>
  <c r="F101" i="3"/>
  <c r="F100" i="3"/>
  <c r="F99" i="3"/>
  <c r="F97" i="3"/>
  <c r="D105" i="3"/>
  <c r="E97" i="3"/>
  <c r="B105" i="3"/>
  <c r="F109" i="3"/>
  <c r="F107" i="3"/>
  <c r="E109" i="3"/>
  <c r="F118" i="3"/>
  <c r="C120" i="3"/>
  <c r="C119" i="3"/>
  <c r="B122" i="3"/>
  <c r="F114" i="3"/>
  <c r="F113" i="3"/>
  <c r="F91" i="3"/>
  <c r="F90" i="3"/>
  <c r="C93" i="3"/>
  <c r="C92" i="3"/>
  <c r="F86" i="3"/>
  <c r="F82" i="3"/>
  <c r="F81" i="3"/>
  <c r="F80" i="3"/>
  <c r="F79" i="3"/>
  <c r="F78" i="3"/>
  <c r="F77" i="3"/>
  <c r="F76" i="3"/>
  <c r="F73" i="3"/>
  <c r="F72" i="3"/>
  <c r="C83" i="3"/>
  <c r="F68" i="3"/>
  <c r="F67" i="3"/>
  <c r="F63" i="3"/>
  <c r="F62" i="3"/>
  <c r="F61" i="3"/>
  <c r="F57" i="3"/>
  <c r="D59" i="3"/>
  <c r="B59" i="3"/>
  <c r="E63" i="3"/>
  <c r="E68" i="3"/>
  <c r="C69" i="3"/>
  <c r="E57" i="3"/>
  <c r="F54" i="3"/>
  <c r="F53" i="3"/>
  <c r="F51" i="3"/>
  <c r="E51" i="3"/>
  <c r="F48" i="3"/>
  <c r="F46" i="3"/>
  <c r="E46" i="3"/>
  <c r="F39" i="3"/>
  <c r="F40" i="3"/>
  <c r="F41" i="3"/>
  <c r="F42" i="3"/>
  <c r="F43" i="3"/>
  <c r="F36" i="3"/>
  <c r="F35" i="3"/>
  <c r="F34" i="3"/>
  <c r="F33" i="3"/>
  <c r="F30" i="3"/>
  <c r="F29" i="3"/>
  <c r="F28" i="3"/>
  <c r="E29" i="3"/>
  <c r="E28" i="3"/>
  <c r="F24" i="3"/>
  <c r="F23" i="3"/>
  <c r="F22" i="3"/>
  <c r="F21" i="3"/>
  <c r="F20" i="3"/>
  <c r="F19" i="3"/>
  <c r="F18" i="3"/>
  <c r="F15" i="3"/>
  <c r="F105" i="3" l="1"/>
  <c r="F59" i="3"/>
  <c r="E24" i="3"/>
  <c r="E118" i="3" l="1"/>
  <c r="D122" i="3"/>
  <c r="F122" i="3" s="1"/>
  <c r="E114" i="3"/>
  <c r="E113" i="3"/>
  <c r="C114" i="3"/>
  <c r="B116" i="3"/>
  <c r="D111" i="3" l="1"/>
  <c r="B111" i="3"/>
  <c r="D95" i="3"/>
  <c r="B95" i="3"/>
  <c r="F95" i="3" l="1"/>
  <c r="F111" i="3"/>
  <c r="D74" i="3"/>
  <c r="E86" i="3"/>
  <c r="E82" i="3"/>
  <c r="E54" i="3"/>
  <c r="E53" i="3"/>
  <c r="E23" i="3" l="1"/>
  <c r="E20" i="3"/>
  <c r="E33" i="3" l="1"/>
  <c r="E34" i="3"/>
  <c r="C113" i="3" l="1"/>
  <c r="C115" i="3"/>
  <c r="C116" i="3"/>
  <c r="D116" i="3"/>
  <c r="F116" i="3" s="1"/>
  <c r="C110" i="3"/>
  <c r="C107" i="3"/>
  <c r="E107" i="3"/>
  <c r="C108" i="3"/>
  <c r="E116" i="3" l="1"/>
  <c r="E19" i="3"/>
  <c r="E18" i="3"/>
  <c r="C18" i="3" l="1"/>
  <c r="C20" i="3"/>
  <c r="C21" i="3"/>
  <c r="E21" i="3"/>
  <c r="C22" i="3"/>
  <c r="E22" i="3"/>
  <c r="C23" i="3"/>
  <c r="C24" i="3"/>
  <c r="C25" i="3"/>
  <c r="E105" i="3" l="1"/>
  <c r="E111" i="3"/>
  <c r="E95" i="3"/>
  <c r="C95" i="3"/>
  <c r="B74" i="3"/>
  <c r="F74" i="3" s="1"/>
  <c r="E74" i="3"/>
  <c r="E59" i="3"/>
  <c r="C59" i="3"/>
  <c r="C67" i="3"/>
  <c r="E67" i="3"/>
  <c r="C62" i="3"/>
  <c r="E62" i="3"/>
  <c r="E122" i="3"/>
  <c r="C118" i="3"/>
  <c r="C121" i="3"/>
  <c r="C109" i="3"/>
  <c r="E90" i="3"/>
  <c r="C90" i="3"/>
  <c r="E91" i="3"/>
  <c r="C91" i="3"/>
  <c r="C94" i="3"/>
  <c r="E104" i="3"/>
  <c r="C104" i="3"/>
  <c r="E102" i="3"/>
  <c r="C102" i="3"/>
  <c r="E103" i="3"/>
  <c r="C103" i="3"/>
  <c r="E101" i="3"/>
  <c r="C101" i="3"/>
  <c r="E100" i="3"/>
  <c r="C100" i="3"/>
  <c r="E99" i="3"/>
  <c r="C99" i="3"/>
  <c r="C98" i="3"/>
  <c r="C97" i="3"/>
  <c r="C86" i="3"/>
  <c r="C84" i="3"/>
  <c r="E79" i="3"/>
  <c r="C79" i="3"/>
  <c r="C82" i="3"/>
  <c r="E81" i="3"/>
  <c r="C81" i="3"/>
  <c r="E80" i="3"/>
  <c r="C80" i="3"/>
  <c r="C85" i="3"/>
  <c r="E78" i="3"/>
  <c r="C78" i="3"/>
  <c r="E77" i="3"/>
  <c r="C77" i="3"/>
  <c r="E76" i="3"/>
  <c r="C76" i="3"/>
  <c r="E73" i="3"/>
  <c r="C73" i="3"/>
  <c r="E72" i="3"/>
  <c r="C72" i="3"/>
  <c r="C66" i="3"/>
  <c r="C64" i="3"/>
  <c r="C65" i="3"/>
  <c r="E61" i="3"/>
  <c r="C61" i="3"/>
  <c r="C63" i="3"/>
  <c r="C68" i="3"/>
  <c r="C58" i="3"/>
  <c r="C57" i="3"/>
  <c r="C54" i="3"/>
  <c r="C53" i="3"/>
  <c r="C52" i="3"/>
  <c r="C51" i="3"/>
  <c r="C19" i="3"/>
  <c r="E43" i="3"/>
  <c r="C43" i="3"/>
  <c r="E42" i="3"/>
  <c r="C42" i="3"/>
  <c r="E41" i="3"/>
  <c r="C41" i="3"/>
  <c r="E40" i="3"/>
  <c r="C40" i="3"/>
  <c r="E39" i="3"/>
  <c r="C39" i="3"/>
  <c r="E48" i="3"/>
  <c r="C48" i="3"/>
  <c r="C47" i="3"/>
  <c r="C46" i="3"/>
  <c r="E36" i="3"/>
  <c r="C36" i="3"/>
  <c r="E35" i="3"/>
  <c r="C35" i="3"/>
  <c r="C34" i="3"/>
  <c r="C33" i="3"/>
  <c r="E30" i="3"/>
  <c r="C30" i="3"/>
  <c r="C29" i="3"/>
  <c r="C28" i="3"/>
  <c r="C111" i="3" l="1"/>
  <c r="C122" i="3"/>
  <c r="C105" i="3"/>
  <c r="C74" i="3"/>
</calcChain>
</file>

<file path=xl/sharedStrings.xml><?xml version="1.0" encoding="utf-8"?>
<sst xmlns="http://schemas.openxmlformats.org/spreadsheetml/2006/main" count="107" uniqueCount="98">
  <si>
    <t>Numbers</t>
  </si>
  <si>
    <t>TOTALS</t>
  </si>
  <si>
    <t>GENDER</t>
  </si>
  <si>
    <t>Prefer not to say</t>
  </si>
  <si>
    <t>Female</t>
  </si>
  <si>
    <t>Male</t>
  </si>
  <si>
    <t>MARITAL STATUS</t>
  </si>
  <si>
    <t>Married/civil partnership/co-habiting</t>
  </si>
  <si>
    <t>Single</t>
  </si>
  <si>
    <t>DEPENDANTS</t>
  </si>
  <si>
    <t>SEXUAL ORIENTATION</t>
  </si>
  <si>
    <t>Bisexual</t>
  </si>
  <si>
    <t>Gay man</t>
  </si>
  <si>
    <t>Heterosexual/straight</t>
  </si>
  <si>
    <t>AGE</t>
  </si>
  <si>
    <t>20-24 years</t>
  </si>
  <si>
    <t>25-29 years</t>
  </si>
  <si>
    <t>30-34 years</t>
  </si>
  <si>
    <t>35-39 years</t>
  </si>
  <si>
    <t>40-44 years</t>
  </si>
  <si>
    <t>45-49 years</t>
  </si>
  <si>
    <t>RESIDENT</t>
  </si>
  <si>
    <t>UK</t>
  </si>
  <si>
    <t>Other EU/EEA</t>
  </si>
  <si>
    <t>DISABILITY</t>
  </si>
  <si>
    <t>Total with a disability</t>
  </si>
  <si>
    <t>Dyslexia</t>
  </si>
  <si>
    <t>Mental health difficulties</t>
  </si>
  <si>
    <t>Unseen disability eg diabetes, epilepsy, asthma</t>
  </si>
  <si>
    <t>Wheelchair user/mobility difficulties</t>
  </si>
  <si>
    <t>RELIGION</t>
  </si>
  <si>
    <t>No religion</t>
  </si>
  <si>
    <t>Total with a religion</t>
  </si>
  <si>
    <t>Christian - Protestant</t>
  </si>
  <si>
    <t>Christian - Roman Catholic</t>
  </si>
  <si>
    <t>Christian - Other</t>
  </si>
  <si>
    <t>Buddhist</t>
  </si>
  <si>
    <t>Hindu</t>
  </si>
  <si>
    <t>Muslim</t>
  </si>
  <si>
    <t>Sikh</t>
  </si>
  <si>
    <t>Other religion</t>
  </si>
  <si>
    <t>ETHNICITY</t>
  </si>
  <si>
    <t>White (not specified)</t>
  </si>
  <si>
    <t>Irish</t>
  </si>
  <si>
    <t>Bangladeshi</t>
  </si>
  <si>
    <t>Indian</t>
  </si>
  <si>
    <t>Pakistani</t>
  </si>
  <si>
    <t>African</t>
  </si>
  <si>
    <t>Caribbean</t>
  </si>
  <si>
    <t>White &amp; Asian</t>
  </si>
  <si>
    <t>White &amp; Black African</t>
  </si>
  <si>
    <t>White &amp; Black Caribbean</t>
  </si>
  <si>
    <t>Chinese</t>
  </si>
  <si>
    <t>Middle Eastern/North African</t>
  </si>
  <si>
    <t>Clearing House for Postgraduate Courses in Clinical Psychology</t>
  </si>
  <si>
    <t>Divorced/Separated, Widowed</t>
  </si>
  <si>
    <t>No dependants</t>
  </si>
  <si>
    <t>Has dependants</t>
  </si>
  <si>
    <t>Other residence</t>
  </si>
  <si>
    <t>No disability</t>
  </si>
  <si>
    <t>Two or more disabilities</t>
  </si>
  <si>
    <t>Total in the Asian/Asian British/Asian English/Asian Scottish/Asian Welsh group</t>
  </si>
  <si>
    <t>Total in the Black/Black British/Black English/Black Scottish/Black Welsh group</t>
  </si>
  <si>
    <t>Total in the Mixed group</t>
  </si>
  <si>
    <t>British English</t>
  </si>
  <si>
    <t>British Scottish</t>
  </si>
  <si>
    <t>British Welsh</t>
  </si>
  <si>
    <t>Other British (white)</t>
  </si>
  <si>
    <t>Other White background</t>
  </si>
  <si>
    <t>Total in the White group</t>
  </si>
  <si>
    <t>Total in the Other group</t>
  </si>
  <si>
    <t>Deaf/hearing impairment</t>
  </si>
  <si>
    <t>Other disability</t>
  </si>
  <si>
    <t>Mixed (not specified), Other Mixed background</t>
  </si>
  <si>
    <t>Equal Opportunities data for 2014 Entry</t>
  </si>
  <si>
    <t>50-54 years, 55 and over</t>
  </si>
  <si>
    <t>Gay woman/lesbian, Other sexual orientation</t>
  </si>
  <si>
    <t>Blind/partially sighted</t>
  </si>
  <si>
    <t>Personal care support, Disabled (not specified)</t>
  </si>
  <si>
    <t>Jewish</t>
  </si>
  <si>
    <t>Baha'i, Jain</t>
  </si>
  <si>
    <t>Religion (not specified)</t>
  </si>
  <si>
    <t>Other Asian background</t>
  </si>
  <si>
    <t>Asian (not specified)</t>
  </si>
  <si>
    <t>Black (not specified), Other Black background</t>
  </si>
  <si>
    <t>Other ethnic background</t>
  </si>
  <si>
    <t>Other ethnicity (not specified)</t>
  </si>
  <si>
    <t>% of applicants</t>
  </si>
  <si>
    <t>% of accepted</t>
  </si>
  <si>
    <t>% success applicants to accepted</t>
  </si>
  <si>
    <t>All Applicants</t>
  </si>
  <si>
    <t>All Acceptances</t>
  </si>
  <si>
    <t>courses. For information about current funding arrangements please see the Funding page of our website:</t>
  </si>
  <si>
    <t xml:space="preserve">The data in this file covers applicants for NHS clinical psychology training places. The tables include data from applicants </t>
  </si>
  <si>
    <t xml:space="preserve">who gave their authorisation for it to be made public. Some applicants who gave their authorisation preferred not to give </t>
  </si>
  <si>
    <t>details for particular questions. Some categories with small numbers are grouped together to maintain anonymity.</t>
  </si>
  <si>
    <t>The National Health Service (NHS) provided the funding for most of the places for the 2014 entry for clinical psychology</t>
  </si>
  <si>
    <t>https://www.clearing-house.org.uk/applications/funding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</si>
</sst>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Calibri"/>
      <family val="2"/>
    </font>
    <font>
      <sz val="11"/>
      <name val="Calibri"/>
      <family val="2"/>
      <scheme val="minor"/>
    </font>
    <font>
      <b/>
      <sz val="10.5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</font>
    <font>
      <u/>
      <sz val="12"/>
      <color theme="4" tint="-0.24994659260841701"/>
      <name val="Calibri"/>
      <family val="2"/>
    </font>
    <font>
      <b/>
      <sz val="12"/>
      <color theme="3"/>
      <name val="Calibri"/>
      <family val="2"/>
      <scheme val="minor"/>
    </font>
    <font>
      <u/>
      <sz val="12"/>
      <color theme="11"/>
      <name val="Calibri"/>
      <family val="2"/>
    </font>
    <font>
      <sz val="12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/>
      <bottom style="medium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medium">
        <color theme="4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4" tint="0.59996337778862885"/>
      </bottom>
      <diagonal/>
    </border>
    <border>
      <left style="thin">
        <color auto="1"/>
      </left>
      <right/>
      <top/>
      <bottom style="medium">
        <color theme="4" tint="0.5999633777886288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theme="4" tint="0.59996337778862885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thin">
        <color indexed="64"/>
      </right>
      <top/>
      <bottom style="medium">
        <color theme="4" tint="0.59996337778862885"/>
      </bottom>
      <diagonal/>
    </border>
    <border>
      <left style="thin">
        <color auto="1"/>
      </left>
      <right/>
      <top style="thin">
        <color indexed="64"/>
      </top>
      <bottom style="medium">
        <color theme="4" tint="0.59996337778862885"/>
      </bottom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9" fontId="4" fillId="0" borderId="0" applyFill="0" applyBorder="0" applyAlignment="0" applyProtection="0"/>
    <xf numFmtId="0" fontId="5" fillId="0" borderId="0" applyNumberFormat="0" applyFill="0" applyBorder="0" applyAlignment="0" applyProtection="0"/>
    <xf numFmtId="0" fontId="3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6" fillId="0" borderId="12" applyNumberFormat="0" applyFill="0" applyAlignment="0" applyProtection="0"/>
    <xf numFmtId="0" fontId="6" fillId="0" borderId="18" applyNumberFormat="0" applyFill="0" applyAlignment="0" applyProtection="0"/>
    <xf numFmtId="0" fontId="9" fillId="0" borderId="22" applyNumberFormat="0" applyFill="0" applyAlignment="0" applyProtection="0"/>
  </cellStyleXfs>
  <cellXfs count="43">
    <xf numFmtId="0" fontId="0" fillId="0" borderId="0" xfId="0"/>
    <xf numFmtId="0" fontId="1" fillId="0" borderId="0" xfId="0" applyFont="1"/>
    <xf numFmtId="0" fontId="5" fillId="0" borderId="0" xfId="2"/>
    <xf numFmtId="0" fontId="3" fillId="0" borderId="7" xfId="3" applyFill="1"/>
    <xf numFmtId="1" fontId="6" fillId="0" borderId="9" xfId="5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1" fontId="6" fillId="0" borderId="9" xfId="5" applyNumberFormat="1" applyBorder="1" applyAlignment="1">
      <alignment horizontal="center" vertical="top"/>
    </xf>
    <xf numFmtId="0" fontId="6" fillId="0" borderId="12" xfId="6"/>
    <xf numFmtId="0" fontId="8" fillId="0" borderId="0" xfId="0" applyFont="1"/>
    <xf numFmtId="0" fontId="0" fillId="0" borderId="14" xfId="0" applyBorder="1"/>
    <xf numFmtId="9" fontId="0" fillId="0" borderId="0" xfId="1" applyFont="1" applyBorder="1"/>
    <xf numFmtId="0" fontId="0" fillId="0" borderId="16" xfId="0" applyBorder="1"/>
    <xf numFmtId="9" fontId="0" fillId="0" borderId="17" xfId="1" applyFont="1" applyBorder="1"/>
    <xf numFmtId="0" fontId="0" fillId="0" borderId="4" xfId="0" applyBorder="1"/>
    <xf numFmtId="9" fontId="0" fillId="0" borderId="4" xfId="1" applyFont="1" applyBorder="1"/>
    <xf numFmtId="9" fontId="0" fillId="0" borderId="6" xfId="1" applyFont="1" applyBorder="1"/>
    <xf numFmtId="9" fontId="0" fillId="0" borderId="5" xfId="1" applyFont="1" applyBorder="1"/>
    <xf numFmtId="0" fontId="0" fillId="0" borderId="5" xfId="0" applyBorder="1"/>
    <xf numFmtId="0" fontId="0" fillId="0" borderId="6" xfId="0" applyBorder="1"/>
    <xf numFmtId="9" fontId="6" fillId="0" borderId="12" xfId="6" applyNumberFormat="1"/>
    <xf numFmtId="0" fontId="6" fillId="0" borderId="18" xfId="7"/>
    <xf numFmtId="9" fontId="6" fillId="0" borderId="18" xfId="7" applyNumberFormat="1"/>
    <xf numFmtId="1" fontId="2" fillId="0" borderId="11" xfId="0" applyNumberFormat="1" applyFont="1" applyBorder="1" applyAlignment="1">
      <alignment horizontal="left" vertical="top"/>
    </xf>
    <xf numFmtId="0" fontId="0" fillId="0" borderId="3" xfId="0" applyBorder="1"/>
    <xf numFmtId="0" fontId="6" fillId="0" borderId="19" xfId="5" applyBorder="1"/>
    <xf numFmtId="0" fontId="6" fillId="0" borderId="20" xfId="6" applyBorder="1"/>
    <xf numFmtId="0" fontId="6" fillId="0" borderId="20" xfId="6" applyBorder="1" applyAlignment="1">
      <alignment wrapText="1"/>
    </xf>
    <xf numFmtId="1" fontId="6" fillId="0" borderId="20" xfId="6" applyNumberFormat="1" applyBorder="1" applyAlignment="1" applyProtection="1">
      <alignment wrapText="1"/>
    </xf>
    <xf numFmtId="0" fontId="0" fillId="0" borderId="2" xfId="0" applyBorder="1" applyAlignment="1">
      <alignment wrapText="1"/>
    </xf>
    <xf numFmtId="9" fontId="0" fillId="0" borderId="2" xfId="1" applyFont="1" applyBorder="1"/>
    <xf numFmtId="9" fontId="0" fillId="0" borderId="10" xfId="1" applyFont="1" applyBorder="1"/>
    <xf numFmtId="9" fontId="0" fillId="0" borderId="16" xfId="1" applyFont="1" applyBorder="1"/>
    <xf numFmtId="9" fontId="6" fillId="0" borderId="21" xfId="7" applyNumberFormat="1" applyBorder="1"/>
    <xf numFmtId="9" fontId="0" fillId="0" borderId="14" xfId="1" applyFont="1" applyBorder="1"/>
    <xf numFmtId="9" fontId="6" fillId="0" borderId="13" xfId="6" applyNumberFormat="1" applyBorder="1"/>
    <xf numFmtId="9" fontId="6" fillId="0" borderId="21" xfId="6" applyNumberFormat="1" applyBorder="1"/>
    <xf numFmtId="0" fontId="6" fillId="0" borderId="15" xfId="6" applyBorder="1"/>
    <xf numFmtId="0" fontId="6" fillId="0" borderId="4" xfId="7" applyBorder="1"/>
    <xf numFmtId="9" fontId="6" fillId="0" borderId="4" xfId="7" applyNumberFormat="1" applyBorder="1"/>
    <xf numFmtId="9" fontId="6" fillId="0" borderId="10" xfId="7" applyNumberFormat="1" applyBorder="1"/>
    <xf numFmtId="0" fontId="9" fillId="0" borderId="22" xfId="8" applyFill="1"/>
  </cellXfs>
  <cellStyles count="9">
    <cellStyle name="Followed Hyperlink" xfId="4" builtinId="9" customBuiltin="1"/>
    <cellStyle name="Heading 1" xfId="3" builtinId="16"/>
    <cellStyle name="Heading 2" xfId="8" builtinId="17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Percent" xfId="1" builtinId="5" customBuiltin="1"/>
    <cellStyle name="Total" xfId="7" builtinId="25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Calibri"/>
        <scheme val="minor"/>
      </font>
      <numFmt numFmtId="1" formatCode="0"/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theme="4" tint="0.59996337778862885"/>
        </bottom>
      </border>
    </dxf>
    <dxf>
      <numFmt numFmtId="1" formatCode="0"/>
      <alignment horizontal="left" vertical="top" textRotation="0" wrapText="0" indent="0" justifyLastLine="0" shrinkToFit="0" readingOrder="0"/>
    </dxf>
  </dxfs>
  <tableStyles count="1" defaultTableStyle="Table Style 1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qualopps2014" displayName="Equalopps2014" ref="A12:F122" headerRowCount="0" totalsRowShown="0" headerRowDxfId="13" tableBorderDxfId="12" headerRowCellStyle="Heading 3">
  <tableColumns count="6">
    <tableColumn id="1" name="Column1" headerRowDxfId="11" dataDxfId="10"/>
    <tableColumn id="2" name="Column2" headerRowDxfId="9" dataDxfId="8" headerRowCellStyle="Heading 3"/>
    <tableColumn id="3" name="Column3" headerRowDxfId="7" dataDxfId="6" headerRowCellStyle="Heading 3" dataCellStyle="Percent"/>
    <tableColumn id="4" name="Column4" headerRowDxfId="5" dataDxfId="4" headerRowCellStyle="Heading 3"/>
    <tableColumn id="5" name="Column5" headerRowDxfId="3" dataDxfId="2" headerRowCellStyle="Heading 3" dataCellStyle="Percent"/>
    <tableColumn id="6" name="Column6" headerRowDxfId="1" dataDxfId="0" headerRowCellStyle="Heading 3" dataCellStyle="Percent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earing-house.org.uk/applications/fund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showGridLines="0" tabSelected="1" zoomScaleNormal="100" workbookViewId="0">
      <selection activeCell="A7" sqref="A7"/>
    </sheetView>
  </sheetViews>
  <sheetFormatPr defaultRowHeight="15.75" x14ac:dyDescent="0.25"/>
  <cols>
    <col min="1" max="1" width="44.5" customWidth="1"/>
    <col min="2" max="6" width="10.875" customWidth="1"/>
  </cols>
  <sheetData>
    <row r="1" spans="1:6" ht="25.5" customHeight="1" thickBot="1" x14ac:dyDescent="0.35">
      <c r="A1" s="42" t="s">
        <v>54</v>
      </c>
      <c r="B1" s="42"/>
      <c r="C1" s="42"/>
      <c r="D1" s="42"/>
      <c r="E1" s="42"/>
      <c r="F1" s="42"/>
    </row>
    <row r="2" spans="1:6" ht="25.5" customHeight="1" thickTop="1" thickBot="1" x14ac:dyDescent="0.35">
      <c r="A2" s="3" t="s">
        <v>74</v>
      </c>
      <c r="B2" s="3"/>
      <c r="C2" s="3"/>
      <c r="D2" s="3"/>
      <c r="E2" s="3"/>
      <c r="F2" s="3"/>
    </row>
    <row r="3" spans="1:6" ht="16.5" thickTop="1" x14ac:dyDescent="0.25">
      <c r="A3" s="1"/>
      <c r="B3" s="1"/>
      <c r="C3" s="1"/>
      <c r="D3" s="1"/>
      <c r="E3" s="1"/>
      <c r="F3" s="1"/>
    </row>
    <row r="4" spans="1:6" x14ac:dyDescent="0.25">
      <c r="A4" s="10" t="s">
        <v>96</v>
      </c>
      <c r="B4" s="1"/>
      <c r="C4" s="1"/>
      <c r="D4" s="1"/>
      <c r="E4" s="1"/>
      <c r="F4" s="1"/>
    </row>
    <row r="5" spans="1:6" x14ac:dyDescent="0.25">
      <c r="A5" s="10" t="s">
        <v>92</v>
      </c>
      <c r="B5" s="1"/>
      <c r="C5" s="1"/>
      <c r="D5" s="1"/>
      <c r="E5" s="1"/>
      <c r="F5" s="1"/>
    </row>
    <row r="6" spans="1:6" x14ac:dyDescent="0.25">
      <c r="A6" s="2" t="s">
        <v>97</v>
      </c>
      <c r="B6" s="1"/>
      <c r="C6" s="1"/>
      <c r="D6" s="1"/>
      <c r="E6" s="1"/>
      <c r="F6" s="1"/>
    </row>
    <row r="7" spans="1:6" x14ac:dyDescent="0.25">
      <c r="B7" s="1"/>
      <c r="C7" s="1"/>
      <c r="D7" s="1"/>
      <c r="E7" s="1"/>
      <c r="F7" s="1"/>
    </row>
    <row r="8" spans="1:6" s="1" customFormat="1" x14ac:dyDescent="0.25">
      <c r="A8" s="10" t="s">
        <v>93</v>
      </c>
    </row>
    <row r="9" spans="1:6" x14ac:dyDescent="0.25">
      <c r="A9" s="10" t="s">
        <v>94</v>
      </c>
      <c r="B9" s="1"/>
      <c r="C9" s="1"/>
      <c r="D9" s="1"/>
      <c r="E9" s="1"/>
      <c r="F9" s="1"/>
    </row>
    <row r="10" spans="1:6" x14ac:dyDescent="0.25">
      <c r="A10" s="10" t="s">
        <v>95</v>
      </c>
      <c r="B10" s="1"/>
      <c r="C10" s="1"/>
      <c r="D10" s="1"/>
      <c r="E10" s="1"/>
      <c r="F10" s="1"/>
    </row>
    <row r="12" spans="1:6" ht="16.5" thickBot="1" x14ac:dyDescent="0.3">
      <c r="A12" s="24"/>
      <c r="B12" s="4" t="s">
        <v>90</v>
      </c>
      <c r="C12" s="8"/>
      <c r="D12" s="4" t="s">
        <v>91</v>
      </c>
      <c r="E12" s="4"/>
      <c r="F12" s="4"/>
    </row>
    <row r="13" spans="1:6" ht="47.25" x14ac:dyDescent="0.25">
      <c r="A13" s="25"/>
      <c r="B13" s="6" t="s">
        <v>0</v>
      </c>
      <c r="C13" s="6" t="s">
        <v>87</v>
      </c>
      <c r="D13" s="6" t="s">
        <v>0</v>
      </c>
      <c r="E13" s="6" t="s">
        <v>88</v>
      </c>
      <c r="F13" s="30" t="s">
        <v>89</v>
      </c>
    </row>
    <row r="14" spans="1:6" x14ac:dyDescent="0.25">
      <c r="A14" s="25"/>
      <c r="B14" s="5"/>
      <c r="C14" s="5"/>
      <c r="D14" s="5"/>
      <c r="E14" s="7"/>
      <c r="F14" s="31"/>
    </row>
    <row r="15" spans="1:6" ht="16.5" thickBot="1" x14ac:dyDescent="0.3">
      <c r="A15" s="26" t="s">
        <v>1</v>
      </c>
      <c r="B15" s="5">
        <v>3681</v>
      </c>
      <c r="C15" s="7">
        <v>1</v>
      </c>
      <c r="D15" s="5">
        <v>578</v>
      </c>
      <c r="E15" s="7">
        <v>1</v>
      </c>
      <c r="F15" s="31">
        <f>(D15/B15)</f>
        <v>0.15702254822059222</v>
      </c>
    </row>
    <row r="16" spans="1:6" x14ac:dyDescent="0.25">
      <c r="A16" s="25"/>
      <c r="B16" s="5"/>
      <c r="C16" s="7"/>
      <c r="D16" s="5"/>
      <c r="E16" s="7"/>
      <c r="F16" s="31"/>
    </row>
    <row r="17" spans="1:6" x14ac:dyDescent="0.25">
      <c r="A17" s="25" t="s">
        <v>14</v>
      </c>
      <c r="B17" s="5"/>
      <c r="C17" s="7"/>
      <c r="D17" s="5"/>
      <c r="E17" s="7"/>
      <c r="F17" s="31"/>
    </row>
    <row r="18" spans="1:6" x14ac:dyDescent="0.25">
      <c r="A18" s="25" t="s">
        <v>3</v>
      </c>
      <c r="B18" s="5">
        <v>7</v>
      </c>
      <c r="C18" s="7">
        <f>(B18/B15)</f>
        <v>1.9016571583808748E-3</v>
      </c>
      <c r="D18" s="5">
        <v>0</v>
      </c>
      <c r="E18" s="7">
        <f>(D18/D15)</f>
        <v>0</v>
      </c>
      <c r="F18" s="31">
        <f t="shared" ref="F18:F23" si="0">IF(B18=0,0,(D18/B18))</f>
        <v>0</v>
      </c>
    </row>
    <row r="19" spans="1:6" x14ac:dyDescent="0.25">
      <c r="A19" s="25" t="s">
        <v>15</v>
      </c>
      <c r="B19" s="5">
        <v>1040</v>
      </c>
      <c r="C19" s="7">
        <f>(B19/B15)</f>
        <v>0.28253192067372995</v>
      </c>
      <c r="D19" s="5">
        <v>138</v>
      </c>
      <c r="E19" s="7">
        <f>(D19/D15)</f>
        <v>0.23875432525951557</v>
      </c>
      <c r="F19" s="31">
        <f t="shared" si="0"/>
        <v>0.13269230769230769</v>
      </c>
    </row>
    <row r="20" spans="1:6" x14ac:dyDescent="0.25">
      <c r="A20" s="25" t="s">
        <v>16</v>
      </c>
      <c r="B20" s="5">
        <v>1740</v>
      </c>
      <c r="C20" s="7">
        <f>(B20/B15)</f>
        <v>0.47269763651181745</v>
      </c>
      <c r="D20" s="5">
        <v>332</v>
      </c>
      <c r="E20" s="7">
        <f>(D20/D15)</f>
        <v>0.5743944636678201</v>
      </c>
      <c r="F20" s="31">
        <f t="shared" si="0"/>
        <v>0.19080459770114944</v>
      </c>
    </row>
    <row r="21" spans="1:6" x14ac:dyDescent="0.25">
      <c r="A21" s="25" t="s">
        <v>17</v>
      </c>
      <c r="B21" s="5">
        <v>536</v>
      </c>
      <c r="C21" s="7">
        <f>(B21/B15)</f>
        <v>0.14561260527030698</v>
      </c>
      <c r="D21" s="5">
        <v>74</v>
      </c>
      <c r="E21" s="7">
        <f>(D21/D15)</f>
        <v>0.12802768166089964</v>
      </c>
      <c r="F21" s="31">
        <f t="shared" si="0"/>
        <v>0.13805970149253732</v>
      </c>
    </row>
    <row r="22" spans="1:6" x14ac:dyDescent="0.25">
      <c r="A22" s="25" t="s">
        <v>18</v>
      </c>
      <c r="B22" s="5">
        <v>181</v>
      </c>
      <c r="C22" s="7">
        <f>(B22/B15)</f>
        <v>4.9171420809562619E-2</v>
      </c>
      <c r="D22" s="5">
        <v>19</v>
      </c>
      <c r="E22" s="7">
        <f>(D22/D15)</f>
        <v>3.2871972318339097E-2</v>
      </c>
      <c r="F22" s="31">
        <f t="shared" si="0"/>
        <v>0.10497237569060773</v>
      </c>
    </row>
    <row r="23" spans="1:6" x14ac:dyDescent="0.25">
      <c r="A23" s="25" t="s">
        <v>19</v>
      </c>
      <c r="B23" s="5">
        <v>107</v>
      </c>
      <c r="C23" s="7">
        <f>(B23/B15)</f>
        <v>2.9068187992393371E-2</v>
      </c>
      <c r="D23" s="5">
        <v>10</v>
      </c>
      <c r="E23" s="7">
        <f>(D23/D15)</f>
        <v>1.7301038062283738E-2</v>
      </c>
      <c r="F23" s="31">
        <f t="shared" si="0"/>
        <v>9.3457943925233641E-2</v>
      </c>
    </row>
    <row r="24" spans="1:6" x14ac:dyDescent="0.25">
      <c r="A24" s="25" t="s">
        <v>20</v>
      </c>
      <c r="B24" s="5">
        <v>55</v>
      </c>
      <c r="C24" s="7">
        <f>(B24/B15)</f>
        <v>1.4941591958706873E-2</v>
      </c>
      <c r="D24" s="15">
        <v>5</v>
      </c>
      <c r="E24" s="16">
        <f>(D24/D15)</f>
        <v>8.6505190311418692E-3</v>
      </c>
      <c r="F24" s="32">
        <f>IF(B25=0,0,(D24/SUM(B24:B25)))</f>
        <v>7.1428571428571425E-2</v>
      </c>
    </row>
    <row r="25" spans="1:6" x14ac:dyDescent="0.25">
      <c r="A25" s="25" t="s">
        <v>75</v>
      </c>
      <c r="B25" s="5">
        <v>15</v>
      </c>
      <c r="C25" s="7">
        <f>(B25/B15)</f>
        <v>4.0749796251018742E-3</v>
      </c>
      <c r="D25" s="19"/>
      <c r="E25" s="18"/>
      <c r="F25" s="33"/>
    </row>
    <row r="26" spans="1:6" x14ac:dyDescent="0.25">
      <c r="A26" s="25"/>
      <c r="B26" s="5"/>
      <c r="C26" s="7"/>
      <c r="D26" s="5"/>
      <c r="E26" s="7"/>
      <c r="F26" s="31"/>
    </row>
    <row r="27" spans="1:6" ht="16.5" thickBot="1" x14ac:dyDescent="0.3">
      <c r="A27" s="26" t="s">
        <v>2</v>
      </c>
      <c r="B27" s="5"/>
      <c r="C27" s="7"/>
      <c r="D27" s="5"/>
      <c r="E27" s="7"/>
      <c r="F27" s="31"/>
    </row>
    <row r="28" spans="1:6" x14ac:dyDescent="0.25">
      <c r="A28" s="25" t="s">
        <v>3</v>
      </c>
      <c r="B28" s="5">
        <v>11</v>
      </c>
      <c r="C28" s="7">
        <f>(B28/B15)</f>
        <v>2.9883183917413748E-3</v>
      </c>
      <c r="D28" s="5">
        <v>0</v>
      </c>
      <c r="E28" s="7">
        <f>(D28/D15)</f>
        <v>0</v>
      </c>
      <c r="F28" s="31">
        <f>IF(B28=0,0,(D28/B28))</f>
        <v>0</v>
      </c>
    </row>
    <row r="29" spans="1:6" x14ac:dyDescent="0.25">
      <c r="A29" s="25" t="s">
        <v>4</v>
      </c>
      <c r="B29" s="5">
        <v>2993</v>
      </c>
      <c r="C29" s="7">
        <f>(B29/B15)</f>
        <v>0.81309426786199401</v>
      </c>
      <c r="D29" s="5">
        <v>480</v>
      </c>
      <c r="E29" s="7">
        <f>(D29/D15)</f>
        <v>0.83044982698961933</v>
      </c>
      <c r="F29" s="31">
        <f>IF(B29=0,0,(D29/B29))</f>
        <v>0.16037420648179085</v>
      </c>
    </row>
    <row r="30" spans="1:6" x14ac:dyDescent="0.25">
      <c r="A30" s="25" t="s">
        <v>5</v>
      </c>
      <c r="B30" s="5">
        <v>677</v>
      </c>
      <c r="C30" s="7">
        <f>(B30/B15)</f>
        <v>0.18391741374626461</v>
      </c>
      <c r="D30" s="5">
        <v>98</v>
      </c>
      <c r="E30" s="7">
        <f>(D30/D15)</f>
        <v>0.16955017301038061</v>
      </c>
      <c r="F30" s="31">
        <f>IF(B30=0,0,(D30/B30))</f>
        <v>0.14475627769571639</v>
      </c>
    </row>
    <row r="31" spans="1:6" x14ac:dyDescent="0.25">
      <c r="A31" s="25"/>
      <c r="B31" s="5"/>
      <c r="C31" s="7"/>
      <c r="D31" s="5"/>
      <c r="E31" s="7"/>
      <c r="F31" s="31"/>
    </row>
    <row r="32" spans="1:6" ht="16.5" thickBot="1" x14ac:dyDescent="0.3">
      <c r="A32" s="26" t="s">
        <v>6</v>
      </c>
      <c r="B32" s="5"/>
      <c r="C32" s="7"/>
      <c r="D32" s="5"/>
      <c r="E32" s="7"/>
      <c r="F32" s="31"/>
    </row>
    <row r="33" spans="1:6" x14ac:dyDescent="0.25">
      <c r="A33" s="25" t="s">
        <v>3</v>
      </c>
      <c r="B33" s="5">
        <v>43</v>
      </c>
      <c r="C33" s="7">
        <f>(B33/B15)</f>
        <v>1.1681608258625374E-2</v>
      </c>
      <c r="D33" s="5">
        <v>6</v>
      </c>
      <c r="E33" s="7">
        <f>(D33/D15)</f>
        <v>1.0380622837370242E-2</v>
      </c>
      <c r="F33" s="31">
        <f>IF(B33=0,0,(D33/B33))</f>
        <v>0.13953488372093023</v>
      </c>
    </row>
    <row r="34" spans="1:6" x14ac:dyDescent="0.25">
      <c r="A34" s="25" t="s">
        <v>55</v>
      </c>
      <c r="B34" s="5">
        <v>68</v>
      </c>
      <c r="C34" s="7">
        <f>(B34/B15)</f>
        <v>1.8473240967128497E-2</v>
      </c>
      <c r="D34" s="5">
        <v>11</v>
      </c>
      <c r="E34" s="7">
        <f>(D34/D15)</f>
        <v>1.9031141868512111E-2</v>
      </c>
      <c r="F34" s="31">
        <f>IF(B34=0,0,(D34/B34))</f>
        <v>0.16176470588235295</v>
      </c>
    </row>
    <row r="35" spans="1:6" x14ac:dyDescent="0.25">
      <c r="A35" s="25" t="s">
        <v>7</v>
      </c>
      <c r="B35" s="5">
        <v>1169</v>
      </c>
      <c r="C35" s="7">
        <f>(B35/B15)</f>
        <v>0.31757674544960607</v>
      </c>
      <c r="D35" s="5">
        <v>183</v>
      </c>
      <c r="E35" s="7">
        <f>(D35/D15)</f>
        <v>0.31660899653979241</v>
      </c>
      <c r="F35" s="31">
        <f>IF(B35=0,0,(D35/B35))</f>
        <v>0.15654405474764757</v>
      </c>
    </row>
    <row r="36" spans="1:6" x14ac:dyDescent="0.25">
      <c r="A36" s="25" t="s">
        <v>8</v>
      </c>
      <c r="B36" s="5">
        <v>2401</v>
      </c>
      <c r="C36" s="7">
        <f>(B36/B15)</f>
        <v>0.65226840532464003</v>
      </c>
      <c r="D36" s="5">
        <v>378</v>
      </c>
      <c r="E36" s="7">
        <f>(D36/D15)</f>
        <v>0.65397923875432529</v>
      </c>
      <c r="F36" s="31">
        <f>IF(B36=0,0,(D36/B36))</f>
        <v>0.15743440233236153</v>
      </c>
    </row>
    <row r="37" spans="1:6" x14ac:dyDescent="0.25">
      <c r="A37" s="25"/>
      <c r="B37" s="5"/>
      <c r="C37" s="7"/>
      <c r="D37" s="5"/>
      <c r="E37" s="7"/>
      <c r="F37" s="31"/>
    </row>
    <row r="38" spans="1:6" ht="16.5" thickBot="1" x14ac:dyDescent="0.3">
      <c r="A38" s="26" t="s">
        <v>10</v>
      </c>
      <c r="B38" s="5"/>
      <c r="C38" s="7"/>
      <c r="D38" s="5"/>
      <c r="E38" s="7"/>
      <c r="F38" s="31"/>
    </row>
    <row r="39" spans="1:6" x14ac:dyDescent="0.25">
      <c r="A39" s="25" t="s">
        <v>3</v>
      </c>
      <c r="B39" s="5">
        <v>124</v>
      </c>
      <c r="C39" s="7">
        <f>(B39/B15)</f>
        <v>3.3686498234175494E-2</v>
      </c>
      <c r="D39" s="5">
        <v>18</v>
      </c>
      <c r="E39" s="7">
        <f>(D39/D15)</f>
        <v>3.1141868512110725E-2</v>
      </c>
      <c r="F39" s="31">
        <f>IF(B39=0,0,(D39/B39))</f>
        <v>0.14516129032258066</v>
      </c>
    </row>
    <row r="40" spans="1:6" x14ac:dyDescent="0.25">
      <c r="A40" s="25" t="s">
        <v>11</v>
      </c>
      <c r="B40" s="5">
        <v>78</v>
      </c>
      <c r="C40" s="7">
        <f>(B40/B15)</f>
        <v>2.1189894050529748E-2</v>
      </c>
      <c r="D40" s="5">
        <v>16</v>
      </c>
      <c r="E40" s="7">
        <f>(D40/D15)</f>
        <v>2.768166089965398E-2</v>
      </c>
      <c r="F40" s="31">
        <f>IF(B40=0,0,(D40/B40))</f>
        <v>0.20512820512820512</v>
      </c>
    </row>
    <row r="41" spans="1:6" x14ac:dyDescent="0.25">
      <c r="A41" s="25" t="s">
        <v>12</v>
      </c>
      <c r="B41" s="5">
        <v>73</v>
      </c>
      <c r="C41" s="7">
        <f>(B41/B15)</f>
        <v>1.9831567508829123E-2</v>
      </c>
      <c r="D41" s="5">
        <v>8</v>
      </c>
      <c r="E41" s="7">
        <f>(D41/D15)</f>
        <v>1.384083044982699E-2</v>
      </c>
      <c r="F41" s="31">
        <f>IF(B41=0,0,(D41/B41))</f>
        <v>0.1095890410958904</v>
      </c>
    </row>
    <row r="42" spans="1:6" x14ac:dyDescent="0.25">
      <c r="A42" s="25" t="s">
        <v>76</v>
      </c>
      <c r="B42" s="5">
        <v>63</v>
      </c>
      <c r="C42" s="7">
        <f>(B42/B15)</f>
        <v>1.7114914425427872E-2</v>
      </c>
      <c r="D42" s="5">
        <v>8</v>
      </c>
      <c r="E42" s="7">
        <f>(D42/D15)</f>
        <v>1.384083044982699E-2</v>
      </c>
      <c r="F42" s="31">
        <f>IF(B42=0,0,(D42/B42))</f>
        <v>0.12698412698412698</v>
      </c>
    </row>
    <row r="43" spans="1:6" x14ac:dyDescent="0.25">
      <c r="A43" s="25" t="s">
        <v>13</v>
      </c>
      <c r="B43" s="5">
        <v>3343</v>
      </c>
      <c r="C43" s="7">
        <f>(B43/B15)</f>
        <v>0.90817712578103771</v>
      </c>
      <c r="D43" s="5">
        <v>528</v>
      </c>
      <c r="E43" s="7">
        <f>(D43/D15)</f>
        <v>0.91349480968858132</v>
      </c>
      <c r="F43" s="31">
        <f>IF(B43=0,0,(D43/B43))</f>
        <v>0.15794196829195334</v>
      </c>
    </row>
    <row r="44" spans="1:6" x14ac:dyDescent="0.25">
      <c r="A44" s="25"/>
      <c r="B44" s="5"/>
      <c r="C44" s="7"/>
      <c r="D44" s="5"/>
      <c r="E44" s="7"/>
      <c r="F44" s="31"/>
    </row>
    <row r="45" spans="1:6" ht="16.5" thickBot="1" x14ac:dyDescent="0.3">
      <c r="A45" s="26" t="s">
        <v>9</v>
      </c>
      <c r="B45" s="5"/>
      <c r="C45" s="7"/>
      <c r="D45" s="5"/>
      <c r="E45" s="7"/>
      <c r="F45" s="31"/>
    </row>
    <row r="46" spans="1:6" x14ac:dyDescent="0.25">
      <c r="A46" s="25" t="s">
        <v>3</v>
      </c>
      <c r="B46" s="5">
        <v>31</v>
      </c>
      <c r="C46" s="7">
        <f>(B46/B15)</f>
        <v>8.4216245585438734E-3</v>
      </c>
      <c r="D46" s="15">
        <v>544</v>
      </c>
      <c r="E46" s="16">
        <f>(D46/D15)</f>
        <v>0.94117647058823528</v>
      </c>
      <c r="F46" s="32">
        <f>IF(B47=0,0,(D46/SUM(B46:B47)))</f>
        <v>0.16385542168674699</v>
      </c>
    </row>
    <row r="47" spans="1:6" x14ac:dyDescent="0.25">
      <c r="A47" s="25" t="s">
        <v>56</v>
      </c>
      <c r="B47" s="5">
        <v>3289</v>
      </c>
      <c r="C47" s="7">
        <f>(B47/B15)</f>
        <v>0.893507199130671</v>
      </c>
      <c r="D47" s="19"/>
      <c r="E47" s="18"/>
      <c r="F47" s="33"/>
    </row>
    <row r="48" spans="1:6" x14ac:dyDescent="0.25">
      <c r="A48" s="25" t="s">
        <v>57</v>
      </c>
      <c r="B48" s="5">
        <v>361</v>
      </c>
      <c r="C48" s="7">
        <f>(B48/B15)</f>
        <v>9.8071176310785116E-2</v>
      </c>
      <c r="D48" s="5">
        <v>34</v>
      </c>
      <c r="E48" s="7">
        <f>(D48/D15)</f>
        <v>5.8823529411764705E-2</v>
      </c>
      <c r="F48" s="31">
        <f>IF(B48=0,0,(D48/B48))</f>
        <v>9.4182825484764546E-2</v>
      </c>
    </row>
    <row r="49" spans="1:6" x14ac:dyDescent="0.25">
      <c r="A49" s="25"/>
      <c r="B49" s="5"/>
      <c r="C49" s="7"/>
      <c r="D49" s="5"/>
      <c r="E49" s="7"/>
      <c r="F49" s="31"/>
    </row>
    <row r="50" spans="1:6" ht="16.5" thickBot="1" x14ac:dyDescent="0.3">
      <c r="A50" s="26" t="s">
        <v>21</v>
      </c>
      <c r="B50" s="5"/>
      <c r="C50" s="7"/>
      <c r="D50" s="5"/>
      <c r="E50" s="7"/>
      <c r="F50" s="31"/>
    </row>
    <row r="51" spans="1:6" x14ac:dyDescent="0.25">
      <c r="A51" s="25" t="s">
        <v>3</v>
      </c>
      <c r="B51" s="5">
        <v>10</v>
      </c>
      <c r="C51" s="7">
        <f>(B51/B15)</f>
        <v>2.7166530834012497E-3</v>
      </c>
      <c r="D51" s="15">
        <v>563</v>
      </c>
      <c r="E51" s="16">
        <f>(D51/D15)</f>
        <v>0.97404844290657444</v>
      </c>
      <c r="F51" s="32">
        <f>IF(B52=0,0,(D51/SUM(B51:B52)))</f>
        <v>0.16553954719200234</v>
      </c>
    </row>
    <row r="52" spans="1:6" x14ac:dyDescent="0.25">
      <c r="A52" s="25" t="s">
        <v>22</v>
      </c>
      <c r="B52" s="5">
        <v>3391</v>
      </c>
      <c r="C52" s="7">
        <f>(B52/B15)</f>
        <v>0.92121706058136377</v>
      </c>
      <c r="D52" s="19"/>
      <c r="E52" s="18"/>
      <c r="F52" s="33"/>
    </row>
    <row r="53" spans="1:6" x14ac:dyDescent="0.25">
      <c r="A53" s="25" t="s">
        <v>23</v>
      </c>
      <c r="B53" s="5">
        <v>234</v>
      </c>
      <c r="C53" s="7">
        <f>(B53/B15)</f>
        <v>6.3569682151589244E-2</v>
      </c>
      <c r="D53" s="5">
        <v>15</v>
      </c>
      <c r="E53" s="7">
        <f>(D53/D15)</f>
        <v>2.5951557093425604E-2</v>
      </c>
      <c r="F53" s="31">
        <f>IF(B53=0,0,(D53/B53))</f>
        <v>6.4102564102564097E-2</v>
      </c>
    </row>
    <row r="54" spans="1:6" x14ac:dyDescent="0.25">
      <c r="A54" s="25" t="s">
        <v>58</v>
      </c>
      <c r="B54" s="5">
        <v>46</v>
      </c>
      <c r="C54" s="7">
        <f>(B54/B15)</f>
        <v>1.2496604183645748E-2</v>
      </c>
      <c r="D54" s="5">
        <v>0</v>
      </c>
      <c r="E54" s="7">
        <f>(D54/D15)</f>
        <v>0</v>
      </c>
      <c r="F54" s="31">
        <f>IF(B54=0,0,(D54/B54))</f>
        <v>0</v>
      </c>
    </row>
    <row r="55" spans="1:6" x14ac:dyDescent="0.25">
      <c r="A55" s="25"/>
      <c r="B55" s="5"/>
      <c r="C55" s="7"/>
      <c r="D55" s="5"/>
      <c r="E55" s="7"/>
      <c r="F55" s="31"/>
    </row>
    <row r="56" spans="1:6" ht="16.5" thickBot="1" x14ac:dyDescent="0.3">
      <c r="A56" s="26" t="s">
        <v>24</v>
      </c>
      <c r="B56" s="5"/>
      <c r="C56" s="7"/>
      <c r="D56" s="5"/>
      <c r="E56" s="7"/>
      <c r="F56" s="31"/>
    </row>
    <row r="57" spans="1:6" x14ac:dyDescent="0.25">
      <c r="A57" s="25" t="s">
        <v>3</v>
      </c>
      <c r="B57" s="5">
        <v>40</v>
      </c>
      <c r="C57" s="7">
        <f>(B57/B15)</f>
        <v>1.0866612333604999E-2</v>
      </c>
      <c r="D57" s="15">
        <v>526</v>
      </c>
      <c r="E57" s="16">
        <f>(D57/D15)</f>
        <v>0.91003460207612452</v>
      </c>
      <c r="F57" s="32">
        <f>IF(B58=0,0,(D57/SUM(B57:B58)))</f>
        <v>0.1563150074294205</v>
      </c>
    </row>
    <row r="58" spans="1:6" x14ac:dyDescent="0.25">
      <c r="A58" s="25" t="s">
        <v>59</v>
      </c>
      <c r="B58" s="5">
        <v>3325</v>
      </c>
      <c r="C58" s="7">
        <f>(B58/B15)</f>
        <v>0.90328715023091555</v>
      </c>
      <c r="D58" s="19"/>
      <c r="E58" s="18"/>
      <c r="F58" s="33"/>
    </row>
    <row r="59" spans="1:6" ht="16.5" thickBot="1" x14ac:dyDescent="0.3">
      <c r="A59" s="27" t="s">
        <v>25</v>
      </c>
      <c r="B59" s="22">
        <f>SUM(B61:B69)</f>
        <v>316</v>
      </c>
      <c r="C59" s="23">
        <f>(B59/B15)</f>
        <v>8.5846237435479492E-2</v>
      </c>
      <c r="D59" s="22">
        <f>SUM(D61:D69)</f>
        <v>52</v>
      </c>
      <c r="E59" s="23">
        <f>(D59/D15)</f>
        <v>8.9965397923875437E-2</v>
      </c>
      <c r="F59" s="34">
        <f>IF(B59=0,0,(D59/B59))</f>
        <v>0.16455696202531644</v>
      </c>
    </row>
    <row r="60" spans="1:6" x14ac:dyDescent="0.25">
      <c r="A60" s="25"/>
      <c r="B60" s="5"/>
      <c r="C60" s="7"/>
      <c r="D60" s="5"/>
      <c r="E60" s="7"/>
      <c r="F60" s="31"/>
    </row>
    <row r="61" spans="1:6" x14ac:dyDescent="0.25">
      <c r="A61" s="25" t="s">
        <v>26</v>
      </c>
      <c r="B61" s="5">
        <v>150</v>
      </c>
      <c r="C61" s="7">
        <f>(B61/B15)</f>
        <v>4.0749796251018745E-2</v>
      </c>
      <c r="D61" s="5">
        <v>27</v>
      </c>
      <c r="E61" s="7">
        <f>(D61/D15)</f>
        <v>4.6712802768166091E-2</v>
      </c>
      <c r="F61" s="31">
        <f>IF(B61=0,0,(D61/B61))</f>
        <v>0.18</v>
      </c>
    </row>
    <row r="62" spans="1:6" x14ac:dyDescent="0.25">
      <c r="A62" s="25" t="s">
        <v>28</v>
      </c>
      <c r="B62" s="5">
        <v>50</v>
      </c>
      <c r="C62" s="7">
        <f>(B62/B15)</f>
        <v>1.3583265417006248E-2</v>
      </c>
      <c r="D62" s="5">
        <v>9</v>
      </c>
      <c r="E62" s="7">
        <f>(D62/D15)</f>
        <v>1.5570934256055362E-2</v>
      </c>
      <c r="F62" s="31">
        <f>IF(B62=0,0,(D62/B62))</f>
        <v>0.18</v>
      </c>
    </row>
    <row r="63" spans="1:6" x14ac:dyDescent="0.25">
      <c r="A63" s="25" t="s">
        <v>77</v>
      </c>
      <c r="B63" s="5">
        <v>6</v>
      </c>
      <c r="C63" s="7">
        <f>(B63/B15)</f>
        <v>1.6299918500407497E-3</v>
      </c>
      <c r="D63" s="15">
        <v>8</v>
      </c>
      <c r="E63" s="16">
        <f>(D63/D15)</f>
        <v>1.384083044982699E-2</v>
      </c>
      <c r="F63" s="32">
        <f>IF(B64=0,0,(D63/SUM(B63:B66)))</f>
        <v>0.14035087719298245</v>
      </c>
    </row>
    <row r="64" spans="1:6" x14ac:dyDescent="0.25">
      <c r="A64" s="25" t="s">
        <v>71</v>
      </c>
      <c r="B64" s="5">
        <v>13</v>
      </c>
      <c r="C64" s="7">
        <f>(B64/B15)</f>
        <v>3.5316490084216245E-3</v>
      </c>
      <c r="D64" s="20"/>
      <c r="E64" s="17"/>
      <c r="F64" s="35"/>
    </row>
    <row r="65" spans="1:6" x14ac:dyDescent="0.25">
      <c r="A65" s="25" t="s">
        <v>29</v>
      </c>
      <c r="B65" s="5">
        <v>9</v>
      </c>
      <c r="C65" s="7">
        <f>(B65/B15)</f>
        <v>2.4449877750611247E-3</v>
      </c>
      <c r="D65" s="20"/>
      <c r="E65" s="17"/>
      <c r="F65" s="35"/>
    </row>
    <row r="66" spans="1:6" x14ac:dyDescent="0.25">
      <c r="A66" s="25" t="s">
        <v>27</v>
      </c>
      <c r="B66" s="5">
        <v>29</v>
      </c>
      <c r="C66" s="7">
        <f>(B66/B15)</f>
        <v>7.8782939418636233E-3</v>
      </c>
      <c r="D66" s="19"/>
      <c r="E66" s="18"/>
      <c r="F66" s="33"/>
    </row>
    <row r="67" spans="1:6" x14ac:dyDescent="0.25">
      <c r="A67" s="25" t="s">
        <v>78</v>
      </c>
      <c r="B67" s="5">
        <v>0</v>
      </c>
      <c r="C67" s="7">
        <f>(B67/B15)</f>
        <v>0</v>
      </c>
      <c r="D67" s="5">
        <v>0</v>
      </c>
      <c r="E67" s="7">
        <f>(D67/D15)</f>
        <v>0</v>
      </c>
      <c r="F67" s="31">
        <f>IF(B67=0,0,(D67/B67))</f>
        <v>0</v>
      </c>
    </row>
    <row r="68" spans="1:6" x14ac:dyDescent="0.25">
      <c r="A68" s="25" t="s">
        <v>60</v>
      </c>
      <c r="B68" s="5">
        <v>19</v>
      </c>
      <c r="C68" s="7">
        <f>(B68/B15)</f>
        <v>5.1616408584623744E-3</v>
      </c>
      <c r="D68" s="15">
        <v>8</v>
      </c>
      <c r="E68" s="16">
        <f>(D68/D15)</f>
        <v>1.384083044982699E-2</v>
      </c>
      <c r="F68" s="32">
        <f>IF(B69=0,0,(D68/SUM(B68:B69)))</f>
        <v>0.13559322033898305</v>
      </c>
    </row>
    <row r="69" spans="1:6" x14ac:dyDescent="0.25">
      <c r="A69" s="25" t="s">
        <v>72</v>
      </c>
      <c r="B69" s="5">
        <v>40</v>
      </c>
      <c r="C69" s="7">
        <f>(B69/B15)</f>
        <v>1.0866612333604999E-2</v>
      </c>
      <c r="D69" s="19"/>
      <c r="E69" s="18"/>
      <c r="F69" s="33"/>
    </row>
    <row r="70" spans="1:6" x14ac:dyDescent="0.25">
      <c r="A70" s="25"/>
      <c r="B70" s="5"/>
      <c r="C70" s="7"/>
      <c r="D70" s="5"/>
      <c r="E70" s="7"/>
      <c r="F70" s="31"/>
    </row>
    <row r="71" spans="1:6" ht="16.5" thickBot="1" x14ac:dyDescent="0.3">
      <c r="A71" s="26" t="s">
        <v>30</v>
      </c>
      <c r="B71" s="5"/>
      <c r="C71" s="7"/>
      <c r="D71" s="5"/>
      <c r="E71" s="7"/>
      <c r="F71" s="31"/>
    </row>
    <row r="72" spans="1:6" x14ac:dyDescent="0.25">
      <c r="A72" s="25" t="s">
        <v>3</v>
      </c>
      <c r="B72" s="5">
        <v>235</v>
      </c>
      <c r="C72" s="7">
        <f>(B72/B15)</f>
        <v>6.3841347459929365E-2</v>
      </c>
      <c r="D72" s="5">
        <v>41</v>
      </c>
      <c r="E72" s="7">
        <f>(D72/D15)</f>
        <v>7.0934256055363326E-2</v>
      </c>
      <c r="F72" s="31">
        <f>IF(B72=0,0,(D72/B72))</f>
        <v>0.17446808510638298</v>
      </c>
    </row>
    <row r="73" spans="1:6" x14ac:dyDescent="0.25">
      <c r="A73" s="25" t="s">
        <v>31</v>
      </c>
      <c r="B73" s="5">
        <v>2129</v>
      </c>
      <c r="C73" s="7">
        <f>(B73/B15)</f>
        <v>0.57837544145612607</v>
      </c>
      <c r="D73" s="5">
        <v>368</v>
      </c>
      <c r="E73" s="7">
        <f>(D73/D15)</f>
        <v>0.63667820069204151</v>
      </c>
      <c r="F73" s="31">
        <f>IF(B73=0,0,(D73/B73))</f>
        <v>0.17285110380460311</v>
      </c>
    </row>
    <row r="74" spans="1:6" ht="16.5" thickBot="1" x14ac:dyDescent="0.3">
      <c r="A74" s="27" t="s">
        <v>32</v>
      </c>
      <c r="B74" s="22">
        <f>SUM(B76:B86)</f>
        <v>1317</v>
      </c>
      <c r="C74" s="23">
        <f>(B74/B15)</f>
        <v>0.35778321108394456</v>
      </c>
      <c r="D74" s="22">
        <f>SUM(D76:D86)</f>
        <v>169</v>
      </c>
      <c r="E74" s="23">
        <f>(D74/D15)</f>
        <v>0.29238754325259514</v>
      </c>
      <c r="F74" s="34">
        <f>IF(B74=0,0,(D74/B74))</f>
        <v>0.12832194381169323</v>
      </c>
    </row>
    <row r="75" spans="1:6" x14ac:dyDescent="0.25">
      <c r="A75" s="25"/>
      <c r="B75" s="5"/>
      <c r="C75" s="7"/>
      <c r="D75" s="5"/>
      <c r="E75" s="7"/>
      <c r="F75" s="31"/>
    </row>
    <row r="76" spans="1:6" x14ac:dyDescent="0.25">
      <c r="A76" s="25" t="s">
        <v>33</v>
      </c>
      <c r="B76" s="5">
        <v>316</v>
      </c>
      <c r="C76" s="7">
        <f>(B76/B15)</f>
        <v>8.5846237435479492E-2</v>
      </c>
      <c r="D76" s="5">
        <v>62</v>
      </c>
      <c r="E76" s="7">
        <f>(D76/D15)</f>
        <v>0.10726643598615918</v>
      </c>
      <c r="F76" s="31">
        <f t="shared" ref="F76:F81" si="1">IF(B76=0,0,(D76/B76))</f>
        <v>0.19620253164556961</v>
      </c>
    </row>
    <row r="77" spans="1:6" x14ac:dyDescent="0.25">
      <c r="A77" s="25" t="s">
        <v>34</v>
      </c>
      <c r="B77" s="5">
        <v>381</v>
      </c>
      <c r="C77" s="7">
        <f>(B77/B15)</f>
        <v>0.10350448247758762</v>
      </c>
      <c r="D77" s="5">
        <v>46</v>
      </c>
      <c r="E77" s="7">
        <f>(D77/D15)</f>
        <v>7.9584775086505188E-2</v>
      </c>
      <c r="F77" s="31">
        <f t="shared" si="1"/>
        <v>0.12073490813648294</v>
      </c>
    </row>
    <row r="78" spans="1:6" x14ac:dyDescent="0.25">
      <c r="A78" s="25" t="s">
        <v>35</v>
      </c>
      <c r="B78" s="5">
        <v>248</v>
      </c>
      <c r="C78" s="7">
        <f>(B78/B15)</f>
        <v>6.7372996468350987E-2</v>
      </c>
      <c r="D78" s="5">
        <v>25</v>
      </c>
      <c r="E78" s="7">
        <f>(D78/D15)</f>
        <v>4.3252595155709339E-2</v>
      </c>
      <c r="F78" s="31">
        <f t="shared" si="1"/>
        <v>0.10080645161290322</v>
      </c>
    </row>
    <row r="79" spans="1:6" x14ac:dyDescent="0.25">
      <c r="A79" s="25" t="s">
        <v>38</v>
      </c>
      <c r="B79" s="5">
        <v>126</v>
      </c>
      <c r="C79" s="7">
        <f>(B79/B15)</f>
        <v>3.4229828850855744E-2</v>
      </c>
      <c r="D79" s="5">
        <v>7</v>
      </c>
      <c r="E79" s="7">
        <f>(D79/D15)</f>
        <v>1.2110726643598616E-2</v>
      </c>
      <c r="F79" s="31">
        <f t="shared" si="1"/>
        <v>5.5555555555555552E-2</v>
      </c>
    </row>
    <row r="80" spans="1:6" x14ac:dyDescent="0.25">
      <c r="A80" s="25" t="s">
        <v>37</v>
      </c>
      <c r="B80" s="5">
        <v>58</v>
      </c>
      <c r="C80" s="7">
        <f>(B80/B15)</f>
        <v>1.5756587883727247E-2</v>
      </c>
      <c r="D80" s="5">
        <v>7</v>
      </c>
      <c r="E80" s="7">
        <f>(D80/D15)</f>
        <v>1.2110726643598616E-2</v>
      </c>
      <c r="F80" s="31">
        <f t="shared" si="1"/>
        <v>0.1206896551724138</v>
      </c>
    </row>
    <row r="81" spans="1:6" x14ac:dyDescent="0.25">
      <c r="A81" s="25" t="s">
        <v>36</v>
      </c>
      <c r="B81" s="5">
        <v>42</v>
      </c>
      <c r="C81" s="7">
        <f>(B81/B15)</f>
        <v>1.1409942950285249E-2</v>
      </c>
      <c r="D81" s="5">
        <v>6</v>
      </c>
      <c r="E81" s="7">
        <f>(D81/D15)</f>
        <v>1.0380622837370242E-2</v>
      </c>
      <c r="F81" s="31">
        <f t="shared" si="1"/>
        <v>0.14285714285714285</v>
      </c>
    </row>
    <row r="82" spans="1:6" x14ac:dyDescent="0.25">
      <c r="A82" s="25" t="s">
        <v>79</v>
      </c>
      <c r="B82" s="5">
        <v>24</v>
      </c>
      <c r="C82" s="7">
        <f>(B82/B15)</f>
        <v>6.5199674001629989E-3</v>
      </c>
      <c r="D82" s="15">
        <v>8</v>
      </c>
      <c r="E82" s="16">
        <f>(D82/D15)</f>
        <v>1.384083044982699E-2</v>
      </c>
      <c r="F82" s="32">
        <f>IF(B84=0,0,(D82/SUM(B82:B85)))</f>
        <v>9.5238095238095233E-2</v>
      </c>
    </row>
    <row r="83" spans="1:6" x14ac:dyDescent="0.25">
      <c r="A83" s="25" t="s">
        <v>39</v>
      </c>
      <c r="B83" s="5">
        <v>39</v>
      </c>
      <c r="C83" s="7">
        <f>(B83/B15)</f>
        <v>1.0594947025264874E-2</v>
      </c>
      <c r="D83" s="20"/>
      <c r="E83" s="17"/>
      <c r="F83" s="35"/>
    </row>
    <row r="84" spans="1:6" x14ac:dyDescent="0.25">
      <c r="A84" s="25" t="s">
        <v>80</v>
      </c>
      <c r="B84" s="5">
        <v>5</v>
      </c>
      <c r="C84" s="7">
        <f>(B84/B15)</f>
        <v>1.3583265417006249E-3</v>
      </c>
      <c r="D84" s="20"/>
      <c r="E84" s="17"/>
      <c r="F84" s="35"/>
    </row>
    <row r="85" spans="1:6" x14ac:dyDescent="0.25">
      <c r="A85" s="25" t="s">
        <v>81</v>
      </c>
      <c r="B85" s="5">
        <v>16</v>
      </c>
      <c r="C85" s="7">
        <f>(B85/B15)</f>
        <v>4.3466449334419992E-3</v>
      </c>
      <c r="D85" s="19"/>
      <c r="E85" s="18"/>
      <c r="F85" s="33"/>
    </row>
    <row r="86" spans="1:6" x14ac:dyDescent="0.25">
      <c r="A86" s="25" t="s">
        <v>40</v>
      </c>
      <c r="B86" s="5">
        <v>62</v>
      </c>
      <c r="C86" s="7">
        <f>(B86/B15)</f>
        <v>1.6843249117087747E-2</v>
      </c>
      <c r="D86" s="5">
        <v>8</v>
      </c>
      <c r="E86" s="7">
        <f>(D86/D15)</f>
        <v>1.384083044982699E-2</v>
      </c>
      <c r="F86" s="31">
        <f>IF(B86=0,0,(D86/B86))</f>
        <v>0.12903225806451613</v>
      </c>
    </row>
    <row r="87" spans="1:6" x14ac:dyDescent="0.25">
      <c r="A87" s="25"/>
      <c r="B87" s="5"/>
      <c r="C87" s="7"/>
      <c r="D87" s="5"/>
      <c r="E87" s="7"/>
      <c r="F87" s="31"/>
    </row>
    <row r="88" spans="1:6" ht="16.5" thickBot="1" x14ac:dyDescent="0.3">
      <c r="A88" s="26" t="s">
        <v>41</v>
      </c>
      <c r="B88" s="5"/>
      <c r="C88" s="7"/>
      <c r="D88" s="5"/>
      <c r="E88" s="7"/>
      <c r="F88" s="31"/>
    </row>
    <row r="89" spans="1:6" x14ac:dyDescent="0.25">
      <c r="A89" s="25"/>
      <c r="B89" s="5"/>
      <c r="C89" s="7"/>
      <c r="D89" s="5"/>
      <c r="E89" s="7"/>
      <c r="F89" s="31"/>
    </row>
    <row r="90" spans="1:6" x14ac:dyDescent="0.25">
      <c r="A90" s="25" t="s">
        <v>45</v>
      </c>
      <c r="B90" s="5">
        <v>140</v>
      </c>
      <c r="C90" s="7">
        <f>(B90/B15)</f>
        <v>3.8033143167617495E-2</v>
      </c>
      <c r="D90" s="5">
        <v>13</v>
      </c>
      <c r="E90" s="7">
        <f>(D90/D15)</f>
        <v>2.2491349480968859E-2</v>
      </c>
      <c r="F90" s="31">
        <f>IF(B90=0,0,(D90/B90))</f>
        <v>9.285714285714286E-2</v>
      </c>
    </row>
    <row r="91" spans="1:6" x14ac:dyDescent="0.25">
      <c r="A91" s="25" t="s">
        <v>46</v>
      </c>
      <c r="B91" s="5">
        <v>56</v>
      </c>
      <c r="C91" s="7">
        <f>(B91/B15)</f>
        <v>1.5213257267046998E-2</v>
      </c>
      <c r="D91" s="15">
        <v>6</v>
      </c>
      <c r="E91" s="16">
        <f>(D91/D15)</f>
        <v>1.0380622837370242E-2</v>
      </c>
      <c r="F91" s="32">
        <f>IF(B91=0,0,(D91/SUM(B91:B94)))</f>
        <v>5.6603773584905662E-2</v>
      </c>
    </row>
    <row r="92" spans="1:6" x14ac:dyDescent="0.25">
      <c r="A92" s="25" t="s">
        <v>44</v>
      </c>
      <c r="B92" s="5">
        <v>17</v>
      </c>
      <c r="C92" s="7">
        <f>(B92/B15)</f>
        <v>4.6183102417821243E-3</v>
      </c>
      <c r="D92" s="20"/>
      <c r="E92" s="17"/>
      <c r="F92" s="35"/>
    </row>
    <row r="93" spans="1:6" x14ac:dyDescent="0.25">
      <c r="A93" s="25" t="s">
        <v>83</v>
      </c>
      <c r="B93" s="5">
        <v>9</v>
      </c>
      <c r="C93" s="7">
        <f>(B93/B15)</f>
        <v>2.4449877750611247E-3</v>
      </c>
      <c r="D93" s="20"/>
      <c r="E93" s="17"/>
      <c r="F93" s="35"/>
    </row>
    <row r="94" spans="1:6" x14ac:dyDescent="0.25">
      <c r="A94" s="25" t="s">
        <v>82</v>
      </c>
      <c r="B94" s="5">
        <v>24</v>
      </c>
      <c r="C94" s="7">
        <f>(B94/B15)</f>
        <v>6.5199674001629989E-3</v>
      </c>
      <c r="D94" s="19"/>
      <c r="E94" s="18"/>
      <c r="F94" s="33"/>
    </row>
    <row r="95" spans="1:6" ht="32.25" thickBot="1" x14ac:dyDescent="0.3">
      <c r="A95" s="28" t="s">
        <v>61</v>
      </c>
      <c r="B95" s="22">
        <f>SUM(B90:B94)</f>
        <v>246</v>
      </c>
      <c r="C95" s="23">
        <f>(B95/B15)</f>
        <v>6.6829665851670744E-2</v>
      </c>
      <c r="D95" s="22">
        <f>SUM(D90:D94)</f>
        <v>19</v>
      </c>
      <c r="E95" s="23">
        <f>(D95/D15)</f>
        <v>3.2871972318339097E-2</v>
      </c>
      <c r="F95" s="34">
        <f>IF(B95=0,0,(D95/B95))</f>
        <v>7.7235772357723581E-2</v>
      </c>
    </row>
    <row r="96" spans="1:6" x14ac:dyDescent="0.25">
      <c r="A96" s="25"/>
      <c r="B96" s="5"/>
      <c r="C96" s="7"/>
      <c r="D96" s="5"/>
      <c r="E96" s="7"/>
      <c r="F96" s="31"/>
    </row>
    <row r="97" spans="1:6" x14ac:dyDescent="0.25">
      <c r="A97" s="25" t="s">
        <v>3</v>
      </c>
      <c r="B97" s="5">
        <v>39</v>
      </c>
      <c r="C97" s="7">
        <f>(B97/B15)</f>
        <v>1.0594947025264874E-2</v>
      </c>
      <c r="D97" s="15">
        <v>383</v>
      </c>
      <c r="E97" s="16">
        <f>(D97/D15)</f>
        <v>0.66262975778546718</v>
      </c>
      <c r="F97" s="32">
        <f>IF(B98=0,0,(D97/SUM(B97:B98)))</f>
        <v>0.19461382113821138</v>
      </c>
    </row>
    <row r="98" spans="1:6" x14ac:dyDescent="0.25">
      <c r="A98" s="25" t="s">
        <v>64</v>
      </c>
      <c r="B98" s="5">
        <v>1929</v>
      </c>
      <c r="C98" s="7">
        <f>(B98/B15)</f>
        <v>0.52404237978810109</v>
      </c>
      <c r="D98" s="19"/>
      <c r="E98" s="18"/>
      <c r="F98" s="33"/>
    </row>
    <row r="99" spans="1:6" x14ac:dyDescent="0.25">
      <c r="A99" s="25" t="s">
        <v>65</v>
      </c>
      <c r="B99" s="5">
        <v>185</v>
      </c>
      <c r="C99" s="7">
        <f>(B99/B15)</f>
        <v>5.0258082042923119E-2</v>
      </c>
      <c r="D99" s="5">
        <v>33</v>
      </c>
      <c r="E99" s="7">
        <f>(D99/D15)</f>
        <v>5.7093425605536333E-2</v>
      </c>
      <c r="F99" s="31">
        <f t="shared" ref="F99:F105" si="2">IF(B99=0,0,(D99/B99))</f>
        <v>0.17837837837837839</v>
      </c>
    </row>
    <row r="100" spans="1:6" x14ac:dyDescent="0.25">
      <c r="A100" s="25" t="s">
        <v>66</v>
      </c>
      <c r="B100" s="5">
        <v>120</v>
      </c>
      <c r="C100" s="7">
        <f>(B100/B15)</f>
        <v>3.2599837000814993E-2</v>
      </c>
      <c r="D100" s="5">
        <v>20</v>
      </c>
      <c r="E100" s="7">
        <f>(D100/D15)</f>
        <v>3.4602076124567477E-2</v>
      </c>
      <c r="F100" s="31">
        <f t="shared" si="2"/>
        <v>0.16666666666666666</v>
      </c>
    </row>
    <row r="101" spans="1:6" x14ac:dyDescent="0.25">
      <c r="A101" s="25" t="s">
        <v>67</v>
      </c>
      <c r="B101" s="5">
        <v>81</v>
      </c>
      <c r="C101" s="7">
        <f>(B101/B15)</f>
        <v>2.2004889975550123E-2</v>
      </c>
      <c r="D101" s="5">
        <v>6</v>
      </c>
      <c r="E101" s="7">
        <f>(D101/D15)</f>
        <v>1.0380622837370242E-2</v>
      </c>
      <c r="F101" s="31">
        <f t="shared" si="2"/>
        <v>7.407407407407407E-2</v>
      </c>
    </row>
    <row r="102" spans="1:6" x14ac:dyDescent="0.25">
      <c r="A102" s="25" t="s">
        <v>43</v>
      </c>
      <c r="B102" s="5">
        <v>215</v>
      </c>
      <c r="C102" s="7">
        <f>(B102/B15)</f>
        <v>5.8408041293126871E-2</v>
      </c>
      <c r="D102" s="5">
        <v>38</v>
      </c>
      <c r="E102" s="7">
        <f>(D102/D15)</f>
        <v>6.5743944636678195E-2</v>
      </c>
      <c r="F102" s="31">
        <f t="shared" si="2"/>
        <v>0.17674418604651163</v>
      </c>
    </row>
    <row r="103" spans="1:6" x14ac:dyDescent="0.25">
      <c r="A103" s="25" t="s">
        <v>42</v>
      </c>
      <c r="B103" s="5">
        <v>132</v>
      </c>
      <c r="C103" s="7">
        <f>(B103/B15)</f>
        <v>3.5859820700896494E-2</v>
      </c>
      <c r="D103" s="5">
        <v>17</v>
      </c>
      <c r="E103" s="7">
        <f>(D103/D15)</f>
        <v>2.9411764705882353E-2</v>
      </c>
      <c r="F103" s="31">
        <f t="shared" si="2"/>
        <v>0.12878787878787878</v>
      </c>
    </row>
    <row r="104" spans="1:6" x14ac:dyDescent="0.25">
      <c r="A104" s="25" t="s">
        <v>68</v>
      </c>
      <c r="B104" s="5">
        <v>398</v>
      </c>
      <c r="C104" s="7">
        <f>(B104/B15)</f>
        <v>0.10812279271936974</v>
      </c>
      <c r="D104" s="5">
        <v>31</v>
      </c>
      <c r="E104" s="7">
        <f>(D104/D15)</f>
        <v>5.3633217993079588E-2</v>
      </c>
      <c r="F104" s="31">
        <f t="shared" si="2"/>
        <v>7.7889447236180909E-2</v>
      </c>
    </row>
    <row r="105" spans="1:6" ht="16.5" thickBot="1" x14ac:dyDescent="0.3">
      <c r="A105" s="27" t="s">
        <v>69</v>
      </c>
      <c r="B105" s="9">
        <f>SUM(B97:B104)</f>
        <v>3099</v>
      </c>
      <c r="C105" s="21">
        <f>(B105/B15)</f>
        <v>0.84189079054604732</v>
      </c>
      <c r="D105" s="9">
        <f>SUM(D97:D104)</f>
        <v>528</v>
      </c>
      <c r="E105" s="21">
        <f>(D105/D15)</f>
        <v>0.91349480968858132</v>
      </c>
      <c r="F105" s="36">
        <f t="shared" si="2"/>
        <v>0.17037754114230397</v>
      </c>
    </row>
    <row r="106" spans="1:6" x14ac:dyDescent="0.25">
      <c r="A106" s="25"/>
      <c r="B106" s="5"/>
      <c r="C106" s="7"/>
      <c r="D106" s="5"/>
      <c r="E106" s="7"/>
      <c r="F106" s="31"/>
    </row>
    <row r="107" spans="1:6" x14ac:dyDescent="0.25">
      <c r="A107" s="25" t="s">
        <v>50</v>
      </c>
      <c r="B107" s="5">
        <v>14</v>
      </c>
      <c r="C107" s="7">
        <f>(B107/B15)</f>
        <v>3.8033143167617496E-3</v>
      </c>
      <c r="D107" s="15">
        <v>5</v>
      </c>
      <c r="E107" s="16">
        <f>(D107/D15)</f>
        <v>8.6505190311418692E-3</v>
      </c>
      <c r="F107" s="32">
        <f>IF(B108=0,0,(D107/SUM(B107:B108)))</f>
        <v>0.125</v>
      </c>
    </row>
    <row r="108" spans="1:6" x14ac:dyDescent="0.25">
      <c r="A108" s="25" t="s">
        <v>51</v>
      </c>
      <c r="B108" s="5">
        <v>26</v>
      </c>
      <c r="C108" s="7">
        <f>(B108/B15)</f>
        <v>7.063298016843249E-3</v>
      </c>
      <c r="D108" s="19"/>
      <c r="E108" s="18"/>
      <c r="F108" s="33"/>
    </row>
    <row r="109" spans="1:6" x14ac:dyDescent="0.25">
      <c r="A109" s="25" t="s">
        <v>49</v>
      </c>
      <c r="B109" s="5">
        <v>34</v>
      </c>
      <c r="C109" s="7">
        <f>(B109/B15)</f>
        <v>9.2366204835642486E-3</v>
      </c>
      <c r="D109" s="15">
        <v>6</v>
      </c>
      <c r="E109" s="16">
        <f>(D109/D15)</f>
        <v>1.0380622837370242E-2</v>
      </c>
      <c r="F109" s="32">
        <f>IF(B110=0,0,(D109/SUM(B109:B110)))</f>
        <v>7.1428571428571425E-2</v>
      </c>
    </row>
    <row r="110" spans="1:6" x14ac:dyDescent="0.25">
      <c r="A110" s="25" t="s">
        <v>73</v>
      </c>
      <c r="B110" s="5">
        <v>50</v>
      </c>
      <c r="C110" s="7">
        <f>(B110/B15)</f>
        <v>1.3583265417006248E-2</v>
      </c>
      <c r="D110" s="19"/>
      <c r="E110" s="18"/>
      <c r="F110" s="33"/>
    </row>
    <row r="111" spans="1:6" ht="16.5" thickBot="1" x14ac:dyDescent="0.3">
      <c r="A111" s="27" t="s">
        <v>63</v>
      </c>
      <c r="B111" s="9">
        <f>SUM(B107:B110)</f>
        <v>124</v>
      </c>
      <c r="C111" s="21">
        <f>(B111/B15)</f>
        <v>3.3686498234175494E-2</v>
      </c>
      <c r="D111" s="9">
        <f>SUM(D107:D110)</f>
        <v>11</v>
      </c>
      <c r="E111" s="21">
        <f>(D111/D15)</f>
        <v>1.9031141868512111E-2</v>
      </c>
      <c r="F111" s="36">
        <f>IF(B111=0,0,(D111/B111))</f>
        <v>8.8709677419354843E-2</v>
      </c>
    </row>
    <row r="112" spans="1:6" x14ac:dyDescent="0.25">
      <c r="A112" s="25"/>
      <c r="B112" s="5"/>
      <c r="C112" s="7"/>
      <c r="D112" s="5"/>
      <c r="E112" s="7"/>
      <c r="F112" s="31"/>
    </row>
    <row r="113" spans="1:6" x14ac:dyDescent="0.25">
      <c r="A113" s="25" t="s">
        <v>47</v>
      </c>
      <c r="B113" s="5">
        <v>72</v>
      </c>
      <c r="C113" s="7">
        <f>(B113/B15)</f>
        <v>1.9559902200488997E-2</v>
      </c>
      <c r="D113" s="5">
        <v>7</v>
      </c>
      <c r="E113" s="7">
        <f>(D113/D15)</f>
        <v>1.2110726643598616E-2</v>
      </c>
      <c r="F113" s="31">
        <f>IF(B113=0,0,(D113/B113))</f>
        <v>9.7222222222222224E-2</v>
      </c>
    </row>
    <row r="114" spans="1:6" x14ac:dyDescent="0.25">
      <c r="A114" s="25" t="s">
        <v>48</v>
      </c>
      <c r="B114" s="5">
        <v>50</v>
      </c>
      <c r="C114" s="7">
        <f>(B114/B15)</f>
        <v>1.3583265417006248E-2</v>
      </c>
      <c r="D114" s="15">
        <v>5</v>
      </c>
      <c r="E114" s="16">
        <f>(D114/D15)</f>
        <v>8.6505190311418692E-3</v>
      </c>
      <c r="F114" s="32">
        <f>IF(B115=0,0,(D114/SUM(B114:B115)))</f>
        <v>8.9285714285714288E-2</v>
      </c>
    </row>
    <row r="115" spans="1:6" x14ac:dyDescent="0.25">
      <c r="A115" s="25" t="s">
        <v>84</v>
      </c>
      <c r="B115" s="5">
        <v>6</v>
      </c>
      <c r="C115" s="7">
        <f>(B115/B15)</f>
        <v>1.6299918500407497E-3</v>
      </c>
      <c r="D115" s="19"/>
      <c r="E115" s="18"/>
      <c r="F115" s="33"/>
    </row>
    <row r="116" spans="1:6" ht="32.25" thickBot="1" x14ac:dyDescent="0.3">
      <c r="A116" s="29" t="s">
        <v>62</v>
      </c>
      <c r="B116" s="9">
        <f>SUM(B113:B115)</f>
        <v>128</v>
      </c>
      <c r="C116" s="21">
        <f>(B116/B15)</f>
        <v>3.4773159467535994E-2</v>
      </c>
      <c r="D116" s="9">
        <f>SUM(D113:D115)</f>
        <v>12</v>
      </c>
      <c r="E116" s="21">
        <f>(D116/D15)</f>
        <v>2.0761245674740483E-2</v>
      </c>
      <c r="F116" s="37">
        <f>IF(B116=0,0,(D116/B116))</f>
        <v>9.375E-2</v>
      </c>
    </row>
    <row r="117" spans="1:6" x14ac:dyDescent="0.25">
      <c r="A117" s="25"/>
      <c r="B117" s="5"/>
      <c r="C117" s="7"/>
      <c r="D117" s="5"/>
      <c r="E117" s="7"/>
      <c r="F117" s="31"/>
    </row>
    <row r="118" spans="1:6" x14ac:dyDescent="0.25">
      <c r="A118" s="25" t="s">
        <v>52</v>
      </c>
      <c r="B118" s="5">
        <v>25</v>
      </c>
      <c r="C118" s="7">
        <f>(B118/B15)</f>
        <v>6.7916327085031239E-3</v>
      </c>
      <c r="D118" s="15">
        <v>8</v>
      </c>
      <c r="E118" s="16">
        <f>(D118/D15)</f>
        <v>1.384083044982699E-2</v>
      </c>
      <c r="F118" s="32">
        <f>IF(B121=0,0,(D118/SUM(B118:B121)))</f>
        <v>9.5238095238095233E-2</v>
      </c>
    </row>
    <row r="119" spans="1:6" x14ac:dyDescent="0.25">
      <c r="A119" s="25" t="s">
        <v>53</v>
      </c>
      <c r="B119" s="5">
        <v>30</v>
      </c>
      <c r="C119" s="7">
        <f>(B119/B15)</f>
        <v>8.1499592502037484E-3</v>
      </c>
      <c r="D119" s="11"/>
      <c r="E119" s="17"/>
      <c r="F119" s="12"/>
    </row>
    <row r="120" spans="1:6" x14ac:dyDescent="0.25">
      <c r="A120" s="25" t="s">
        <v>86</v>
      </c>
      <c r="B120" s="5">
        <v>5</v>
      </c>
      <c r="C120" s="7">
        <f>(B120/B15)</f>
        <v>1.3583265417006249E-3</v>
      </c>
      <c r="D120" s="11"/>
      <c r="E120" s="17"/>
      <c r="F120" s="12"/>
    </row>
    <row r="121" spans="1:6" x14ac:dyDescent="0.25">
      <c r="A121" s="25" t="s">
        <v>85</v>
      </c>
      <c r="B121" s="5">
        <v>24</v>
      </c>
      <c r="C121" s="7">
        <f>(B121/B15)</f>
        <v>6.5199674001629989E-3</v>
      </c>
      <c r="D121" s="13"/>
      <c r="E121" s="18"/>
      <c r="F121" s="14"/>
    </row>
    <row r="122" spans="1:6" x14ac:dyDescent="0.25">
      <c r="A122" s="38" t="s">
        <v>70</v>
      </c>
      <c r="B122" s="39">
        <f>SUM(B118:B121)</f>
        <v>84</v>
      </c>
      <c r="C122" s="40">
        <f>(B122/B15)</f>
        <v>2.2819885900570498E-2</v>
      </c>
      <c r="D122" s="39">
        <f>SUM(D118:D121)</f>
        <v>8</v>
      </c>
      <c r="E122" s="40">
        <f>(D122/D15)</f>
        <v>1.384083044982699E-2</v>
      </c>
      <c r="F122" s="41">
        <f>IF(B122=0,0,(D122/B122))</f>
        <v>9.5238095238095233E-2</v>
      </c>
    </row>
  </sheetData>
  <hyperlinks>
    <hyperlink ref="A6" r:id="rId1"/>
  </hyperlinks>
  <printOptions horizontalCentered="1" verticalCentered="1"/>
  <pageMargins left="0.78740157480314965" right="0.78740157480314965" top="0.39370078740157483" bottom="0.39370078740157483" header="0.31496062992125984" footer="0.31496062992125984"/>
  <pageSetup paperSize="9" fitToHeight="4" orientation="landscape" r:id="rId2"/>
  <rowBreaks count="3" manualBreakCount="3">
    <brk id="30" max="16383" man="1"/>
    <brk id="54" max="16383" man="1"/>
    <brk id="86" max="16383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Entry</vt:lpstr>
      <vt:lpstr>'2014 Entry'!Print_Area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Sarah Newman</cp:lastModifiedBy>
  <cp:lastPrinted>2021-05-14T14:28:30Z</cp:lastPrinted>
  <dcterms:created xsi:type="dcterms:W3CDTF">2019-05-10T11:01:36Z</dcterms:created>
  <dcterms:modified xsi:type="dcterms:W3CDTF">2023-05-18T10:24:41Z</dcterms:modified>
</cp:coreProperties>
</file>