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website files\"/>
    </mc:Choice>
  </mc:AlternateContent>
  <bookViews>
    <workbookView xWindow="-120" yWindow="-120" windowWidth="29040" windowHeight="15840"/>
  </bookViews>
  <sheets>
    <sheet name="2013 Entry" sheetId="3" r:id="rId1"/>
  </sheets>
  <definedNames>
    <definedName name="_xlnm.Database">#REF!</definedName>
    <definedName name="_xlnm.Print_Area" localSheetId="0">'2013 Entry'!$A$1:$F$122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9" i="3" l="1"/>
  <c r="F105" i="3"/>
  <c r="F104" i="3"/>
  <c r="F103" i="3"/>
  <c r="F102" i="3"/>
  <c r="F101" i="3"/>
  <c r="F100" i="3"/>
  <c r="F99" i="3"/>
  <c r="F110" i="3"/>
  <c r="F108" i="3"/>
  <c r="F115" i="3"/>
  <c r="F114" i="3"/>
  <c r="E99" i="3"/>
  <c r="F94" i="3"/>
  <c r="F93" i="3"/>
  <c r="F92" i="3"/>
  <c r="F90" i="3"/>
  <c r="E93" i="3"/>
  <c r="E90" i="3"/>
  <c r="C90" i="3"/>
  <c r="F64" i="3"/>
  <c r="F69" i="3"/>
  <c r="F63" i="3"/>
  <c r="F62" i="3"/>
  <c r="F59" i="3"/>
  <c r="F58" i="3"/>
  <c r="D60" i="3"/>
  <c r="B60" i="3"/>
  <c r="E69" i="3"/>
  <c r="E59" i="3"/>
  <c r="E58" i="3"/>
  <c r="F60" i="3" l="1"/>
  <c r="F86" i="3"/>
  <c r="F85" i="3"/>
  <c r="F82" i="3"/>
  <c r="F81" i="3"/>
  <c r="F80" i="3"/>
  <c r="F79" i="3"/>
  <c r="F78" i="3"/>
  <c r="F77" i="3"/>
  <c r="F76" i="3"/>
  <c r="F73" i="3"/>
  <c r="F72" i="3"/>
  <c r="E85" i="3"/>
  <c r="F55" i="3"/>
  <c r="F54" i="3"/>
  <c r="F52" i="3"/>
  <c r="F49" i="3"/>
  <c r="F48" i="3"/>
  <c r="F47" i="3"/>
  <c r="E48" i="3"/>
  <c r="F44" i="3"/>
  <c r="F43" i="3"/>
  <c r="F42" i="3"/>
  <c r="F41" i="3"/>
  <c r="F40" i="3"/>
  <c r="F37" i="3"/>
  <c r="F36" i="3"/>
  <c r="F34" i="3"/>
  <c r="E34" i="3"/>
  <c r="F31" i="3"/>
  <c r="F29" i="3"/>
  <c r="E29" i="3"/>
  <c r="F26" i="3"/>
  <c r="F25" i="3"/>
  <c r="F23" i="3"/>
  <c r="F22" i="3"/>
  <c r="F21" i="3"/>
  <c r="F19" i="3"/>
  <c r="F18" i="3"/>
  <c r="F15" i="3"/>
  <c r="E23" i="3"/>
  <c r="E25" i="3"/>
  <c r="E26" i="3"/>
  <c r="E19" i="3"/>
  <c r="C26" i="3"/>
  <c r="D106" i="3" l="1"/>
  <c r="B106" i="3"/>
  <c r="E110" i="3"/>
  <c r="C121" i="3"/>
  <c r="C120" i="3"/>
  <c r="B122" i="3"/>
  <c r="C95" i="3"/>
  <c r="C94" i="3"/>
  <c r="C83" i="3"/>
  <c r="E64" i="3"/>
  <c r="C69" i="3"/>
  <c r="E52" i="3"/>
  <c r="E47" i="3"/>
  <c r="F106" i="3" l="1"/>
  <c r="E119" i="3"/>
  <c r="D122" i="3"/>
  <c r="F122" i="3" s="1"/>
  <c r="E115" i="3"/>
  <c r="E114" i="3"/>
  <c r="C115" i="3"/>
  <c r="B117" i="3"/>
  <c r="D112" i="3" l="1"/>
  <c r="B112" i="3"/>
  <c r="D97" i="3"/>
  <c r="B97" i="3"/>
  <c r="F97" i="3" s="1"/>
  <c r="F112" i="3" l="1"/>
  <c r="D74" i="3"/>
  <c r="E86" i="3"/>
  <c r="E82" i="3"/>
  <c r="E55" i="3"/>
  <c r="E54" i="3"/>
  <c r="C114" i="3" l="1"/>
  <c r="C116" i="3"/>
  <c r="C117" i="3"/>
  <c r="D117" i="3"/>
  <c r="F117" i="3" s="1"/>
  <c r="C111" i="3"/>
  <c r="C108" i="3"/>
  <c r="E108" i="3"/>
  <c r="C109" i="3"/>
  <c r="E117" i="3" l="1"/>
  <c r="E18" i="3"/>
  <c r="C19" i="3" l="1"/>
  <c r="C20" i="3"/>
  <c r="C21" i="3"/>
  <c r="E21" i="3"/>
  <c r="C22" i="3"/>
  <c r="E22" i="3"/>
  <c r="C23" i="3"/>
  <c r="C24" i="3"/>
  <c r="C25" i="3"/>
  <c r="E106" i="3" l="1"/>
  <c r="E112" i="3"/>
  <c r="E97" i="3"/>
  <c r="C97" i="3"/>
  <c r="B74" i="3"/>
  <c r="F74" i="3" s="1"/>
  <c r="E74" i="3"/>
  <c r="E60" i="3"/>
  <c r="C60" i="3"/>
  <c r="C63" i="3"/>
  <c r="E63" i="3"/>
  <c r="E122" i="3"/>
  <c r="C119" i="3"/>
  <c r="C110" i="3"/>
  <c r="E92" i="3"/>
  <c r="C92" i="3"/>
  <c r="E94" i="3"/>
  <c r="C93" i="3"/>
  <c r="C96" i="3"/>
  <c r="E105" i="3"/>
  <c r="C105" i="3"/>
  <c r="E103" i="3"/>
  <c r="C103" i="3"/>
  <c r="E104" i="3"/>
  <c r="C104" i="3"/>
  <c r="E102" i="3"/>
  <c r="C102" i="3"/>
  <c r="E101" i="3"/>
  <c r="C101" i="3"/>
  <c r="E100" i="3"/>
  <c r="C100" i="3"/>
  <c r="C99" i="3"/>
  <c r="C86" i="3"/>
  <c r="C84" i="3"/>
  <c r="E79" i="3"/>
  <c r="C79" i="3"/>
  <c r="C82" i="3"/>
  <c r="E81" i="3"/>
  <c r="C81" i="3"/>
  <c r="E80" i="3"/>
  <c r="C80" i="3"/>
  <c r="C85" i="3"/>
  <c r="E78" i="3"/>
  <c r="C78" i="3"/>
  <c r="E77" i="3"/>
  <c r="C77" i="3"/>
  <c r="E76" i="3"/>
  <c r="C76" i="3"/>
  <c r="E73" i="3"/>
  <c r="C73" i="3"/>
  <c r="E72" i="3"/>
  <c r="C72" i="3"/>
  <c r="C67" i="3"/>
  <c r="C65" i="3"/>
  <c r="C66" i="3"/>
  <c r="E62" i="3"/>
  <c r="C62" i="3"/>
  <c r="C64" i="3"/>
  <c r="C68" i="3"/>
  <c r="C59" i="3"/>
  <c r="C58" i="3"/>
  <c r="C55" i="3"/>
  <c r="C54" i="3"/>
  <c r="C53" i="3"/>
  <c r="C52" i="3"/>
  <c r="C18" i="3"/>
  <c r="E44" i="3"/>
  <c r="C44" i="3"/>
  <c r="E43" i="3"/>
  <c r="C43" i="3"/>
  <c r="E42" i="3"/>
  <c r="C42" i="3"/>
  <c r="E41" i="3"/>
  <c r="C41" i="3"/>
  <c r="E40" i="3"/>
  <c r="C40" i="3"/>
  <c r="E49" i="3"/>
  <c r="C49" i="3"/>
  <c r="C48" i="3"/>
  <c r="C47" i="3"/>
  <c r="E37" i="3"/>
  <c r="C37" i="3"/>
  <c r="E36" i="3"/>
  <c r="C36" i="3"/>
  <c r="C35" i="3"/>
  <c r="C34" i="3"/>
  <c r="E31" i="3"/>
  <c r="C31" i="3"/>
  <c r="C30" i="3"/>
  <c r="C29" i="3"/>
  <c r="C112" i="3" l="1"/>
  <c r="C122" i="3"/>
  <c r="C106" i="3"/>
  <c r="C74" i="3"/>
</calcChain>
</file>

<file path=xl/sharedStrings.xml><?xml version="1.0" encoding="utf-8"?>
<sst xmlns="http://schemas.openxmlformats.org/spreadsheetml/2006/main" count="106" uniqueCount="97">
  <si>
    <t>Numbers</t>
  </si>
  <si>
    <t>TOTALS</t>
  </si>
  <si>
    <t>GENDER</t>
  </si>
  <si>
    <t>Prefer not to say</t>
  </si>
  <si>
    <t>Female</t>
  </si>
  <si>
    <t>Male</t>
  </si>
  <si>
    <t>MARITAL STATUS</t>
  </si>
  <si>
    <t>Married/civil partnership/co-habiting</t>
  </si>
  <si>
    <t>Single</t>
  </si>
  <si>
    <t>DEPENDANTS</t>
  </si>
  <si>
    <t>SEXUAL ORIENTATION</t>
  </si>
  <si>
    <t>Bisexual</t>
  </si>
  <si>
    <t>Gay man</t>
  </si>
  <si>
    <t>Heterosexual/straight</t>
  </si>
  <si>
    <t>AGE</t>
  </si>
  <si>
    <t>20-24 years</t>
  </si>
  <si>
    <t>25-29 years</t>
  </si>
  <si>
    <t>30-34 years</t>
  </si>
  <si>
    <t>35-39 years</t>
  </si>
  <si>
    <t>40-44 years</t>
  </si>
  <si>
    <t>45-49 years</t>
  </si>
  <si>
    <t>RESIDENT</t>
  </si>
  <si>
    <t>UK</t>
  </si>
  <si>
    <t>Other EU/EEA</t>
  </si>
  <si>
    <t>DISABILITY</t>
  </si>
  <si>
    <t>Total with a disability</t>
  </si>
  <si>
    <t>Dyslexia</t>
  </si>
  <si>
    <t>Mental health difficulties</t>
  </si>
  <si>
    <t>Unseen disability eg diabetes, epilepsy, asthma</t>
  </si>
  <si>
    <t>RELIGION</t>
  </si>
  <si>
    <t>No religion</t>
  </si>
  <si>
    <t>Total with a religion</t>
  </si>
  <si>
    <t>Christian - Protestant</t>
  </si>
  <si>
    <t>Christian - Roman Catholic</t>
  </si>
  <si>
    <t>Christian - Other</t>
  </si>
  <si>
    <t>Buddhist</t>
  </si>
  <si>
    <t>Hindu</t>
  </si>
  <si>
    <t>Muslim</t>
  </si>
  <si>
    <t>Sikh</t>
  </si>
  <si>
    <t>Other religion</t>
  </si>
  <si>
    <t>ETHNICITY</t>
  </si>
  <si>
    <t>White (not specified)</t>
  </si>
  <si>
    <t>Irish</t>
  </si>
  <si>
    <t>Bangladeshi</t>
  </si>
  <si>
    <t>Indian</t>
  </si>
  <si>
    <t>Pakistani</t>
  </si>
  <si>
    <t>African</t>
  </si>
  <si>
    <t>Caribbean</t>
  </si>
  <si>
    <t>White &amp; Asian</t>
  </si>
  <si>
    <t>White &amp; Black African</t>
  </si>
  <si>
    <t>White &amp; Black Caribbean</t>
  </si>
  <si>
    <t>Chinese</t>
  </si>
  <si>
    <t>Middle Eastern/North African</t>
  </si>
  <si>
    <t>Clearing House for Postgraduate Courses in Clinical Psychology</t>
  </si>
  <si>
    <t>Divorced/Separated, Widowed</t>
  </si>
  <si>
    <t>No dependants</t>
  </si>
  <si>
    <t>Has dependants</t>
  </si>
  <si>
    <t>Other residence</t>
  </si>
  <si>
    <t>No disability</t>
  </si>
  <si>
    <t>Two or more disabilities</t>
  </si>
  <si>
    <t>Total in the Asian/Asian British/Asian English/Asian Scottish/Asian Welsh group</t>
  </si>
  <si>
    <t>Total in the Black/Black British/Black English/Black Scottish/Black Welsh group</t>
  </si>
  <si>
    <t>Total in the Mixed group</t>
  </si>
  <si>
    <t>British English</t>
  </si>
  <si>
    <t>British Scottish</t>
  </si>
  <si>
    <t>British Welsh</t>
  </si>
  <si>
    <t>Other British (white)</t>
  </si>
  <si>
    <t>Other White background</t>
  </si>
  <si>
    <t>Total in the White group</t>
  </si>
  <si>
    <t>Total in the Other group</t>
  </si>
  <si>
    <t>Deaf/hearing impairment</t>
  </si>
  <si>
    <t>Mixed (not specified), Other Mixed background</t>
  </si>
  <si>
    <t>Gay woman/lesbian, Other sexual orientation</t>
  </si>
  <si>
    <t>Blind/partially sighted</t>
  </si>
  <si>
    <t>Jewish</t>
  </si>
  <si>
    <t>Baha'i, Jain</t>
  </si>
  <si>
    <t>Religion (not specified)</t>
  </si>
  <si>
    <t>Other Asian background</t>
  </si>
  <si>
    <t>Asian (not specified)</t>
  </si>
  <si>
    <t>Black (not specified), Other Black background</t>
  </si>
  <si>
    <t>Equal Opportunities data for 2013 Entry</t>
  </si>
  <si>
    <t>55 and over</t>
  </si>
  <si>
    <t>50-54 years</t>
  </si>
  <si>
    <t>Other disability, Disabled (not specified)</t>
  </si>
  <si>
    <t>Wheelchair user/mobility difficulties, Personal care support</t>
  </si>
  <si>
    <t>Other ethnicity (not specified), Other ethnic background</t>
  </si>
  <si>
    <t>% of applicants</t>
  </si>
  <si>
    <t>% of accepted</t>
  </si>
  <si>
    <t>% success applicants to accepted</t>
  </si>
  <si>
    <t>All Applicants</t>
  </si>
  <si>
    <t>Accepted Applicants</t>
  </si>
  <si>
    <t>The National Health Service (NHS) provided the funding for most of the places for the 2013 entry for clinical psychology</t>
  </si>
  <si>
    <t>courses. For information about current funding arrangements please see the Funding page of our website:</t>
  </si>
  <si>
    <t xml:space="preserve">The data in this file covers applicants for NHS clinical psychology training places. The tables include data from applicants </t>
  </si>
  <si>
    <t xml:space="preserve">who gave their authorisation for it to be made public. Some applicants who gave their authorisation preferred not to give </t>
  </si>
  <si>
    <t>details for particular questions. Some categories with small numbers are grouped together to maintain anonymity.</t>
  </si>
  <si>
    <t>https://www.clearing-house.org.uk/applications/funding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</si>
</sst>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11" x14ac:knownFonts="1">
    <font>
      <sz val="12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.5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2"/>
      <name val="Calibri"/>
      <family val="2"/>
      <scheme val="minor"/>
    </font>
    <font>
      <u/>
      <sz val="12"/>
      <color theme="4" tint="-0.24994659260841701"/>
      <name val="Calibri"/>
      <family val="2"/>
    </font>
    <font>
      <b/>
      <sz val="12"/>
      <color theme="3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name val="Calibri"/>
      <family val="2"/>
    </font>
    <font>
      <b/>
      <sz val="13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theme="4" tint="0.39997558519241921"/>
      </bottom>
      <diagonal/>
    </border>
    <border>
      <left/>
      <right style="thin">
        <color auto="1"/>
      </right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 style="medium">
        <color theme="4" tint="0.59996337778862885"/>
      </bottom>
      <diagonal/>
    </border>
    <border>
      <left style="thin">
        <color auto="1"/>
      </left>
      <right/>
      <top/>
      <bottom style="medium">
        <color theme="4" tint="0.39994506668294322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medium">
        <color theme="4" tint="0.59996337778862885"/>
      </bottom>
      <diagonal/>
    </border>
    <border>
      <left/>
      <right/>
      <top/>
      <bottom style="thick">
        <color theme="4" tint="0.499984740745262"/>
      </bottom>
      <diagonal/>
    </border>
  </borders>
  <cellStyleXfs count="8">
    <xf numFmtId="0" fontId="0" fillId="0" borderId="0"/>
    <xf numFmtId="9" fontId="9" fillId="0" borderId="0" applyFill="0" applyBorder="0" applyAlignment="0" applyProtection="0"/>
    <xf numFmtId="0" fontId="6" fillId="0" borderId="0" applyNumberFormat="0" applyFill="0" applyBorder="0" applyAlignment="0" applyProtection="0"/>
    <xf numFmtId="0" fontId="4" fillId="0" borderId="6" applyNumberFormat="0" applyFill="0" applyAlignment="0" applyProtection="0"/>
    <xf numFmtId="0" fontId="7" fillId="0" borderId="14" applyNumberFormat="0" applyFill="0" applyAlignment="0" applyProtection="0"/>
    <xf numFmtId="0" fontId="7" fillId="0" borderId="13" applyNumberFormat="0" applyFill="0" applyAlignment="0" applyProtection="0"/>
    <xf numFmtId="0" fontId="7" fillId="0" borderId="15" applyNumberFormat="0" applyFill="0" applyAlignment="0" applyProtection="0"/>
    <xf numFmtId="0" fontId="10" fillId="0" borderId="16" applyNumberFormat="0" applyFill="0" applyAlignment="0" applyProtection="0"/>
  </cellStyleXfs>
  <cellXfs count="59">
    <xf numFmtId="0" fontId="0" fillId="0" borderId="0" xfId="0"/>
    <xf numFmtId="0" fontId="2" fillId="0" borderId="0" xfId="0" applyFont="1"/>
    <xf numFmtId="0" fontId="6" fillId="0" borderId="0" xfId="2"/>
    <xf numFmtId="1" fontId="3" fillId="0" borderId="0" xfId="0" applyNumberFormat="1" applyFont="1" applyBorder="1" applyAlignment="1" applyProtection="1">
      <alignment vertical="center"/>
    </xf>
    <xf numFmtId="165" fontId="3" fillId="0" borderId="0" xfId="0" applyNumberFormat="1" applyFont="1" applyBorder="1" applyAlignment="1" applyProtection="1">
      <alignment horizontal="right" vertical="center"/>
    </xf>
    <xf numFmtId="0" fontId="0" fillId="0" borderId="0" xfId="0" applyFont="1"/>
    <xf numFmtId="1" fontId="3" fillId="0" borderId="0" xfId="0" applyNumberFormat="1" applyFont="1" applyBorder="1" applyAlignment="1" applyProtection="1">
      <alignment vertical="center"/>
    </xf>
    <xf numFmtId="165" fontId="3" fillId="0" borderId="0" xfId="0" applyNumberFormat="1" applyFont="1" applyBorder="1" applyAlignment="1" applyProtection="1">
      <alignment horizontal="right" vertical="center"/>
    </xf>
    <xf numFmtId="0" fontId="1" fillId="0" borderId="0" xfId="0" applyFont="1"/>
    <xf numFmtId="0" fontId="4" fillId="0" borderId="6" xfId="3" applyFill="1"/>
    <xf numFmtId="1" fontId="7" fillId="0" borderId="14" xfId="4" applyNumberFormat="1" applyProtection="1"/>
    <xf numFmtId="1" fontId="7" fillId="0" borderId="14" xfId="4" applyNumberFormat="1" applyAlignment="1">
      <alignment horizontal="left" vertical="top"/>
    </xf>
    <xf numFmtId="0" fontId="5" fillId="0" borderId="0" xfId="0" applyFont="1"/>
    <xf numFmtId="1" fontId="5" fillId="0" borderId="1" xfId="0" applyNumberFormat="1" applyFont="1" applyBorder="1" applyAlignment="1">
      <alignment vertical="top" wrapText="1"/>
    </xf>
    <xf numFmtId="1" fontId="5" fillId="0" borderId="1" xfId="0" applyNumberFormat="1" applyFont="1" applyBorder="1" applyAlignment="1" applyProtection="1">
      <alignment vertical="top" wrapText="1"/>
      <protection locked="0"/>
    </xf>
    <xf numFmtId="1" fontId="5" fillId="0" borderId="1" xfId="0" applyNumberFormat="1" applyFont="1" applyBorder="1" applyProtection="1"/>
    <xf numFmtId="49" fontId="5" fillId="0" borderId="1" xfId="0" applyNumberFormat="1" applyFont="1" applyBorder="1" applyAlignment="1" applyProtection="1">
      <alignment horizontal="right" vertical="top" wrapText="1"/>
      <protection locked="0"/>
    </xf>
    <xf numFmtId="164" fontId="5" fillId="0" borderId="1" xfId="0" applyNumberFormat="1" applyFont="1" applyBorder="1" applyAlignment="1" applyProtection="1">
      <alignment horizontal="right" vertical="top" wrapText="1"/>
      <protection locked="0"/>
    </xf>
    <xf numFmtId="1" fontId="5" fillId="0" borderId="1" xfId="0" applyNumberFormat="1" applyFont="1" applyBorder="1" applyProtection="1">
      <protection locked="0"/>
    </xf>
    <xf numFmtId="165" fontId="5" fillId="0" borderId="1" xfId="1" applyNumberFormat="1" applyFont="1" applyBorder="1" applyAlignment="1" applyProtection="1">
      <alignment horizontal="right"/>
    </xf>
    <xf numFmtId="165" fontId="5" fillId="0" borderId="1" xfId="0" applyNumberFormat="1" applyFont="1" applyBorder="1" applyAlignment="1" applyProtection="1">
      <alignment horizontal="right"/>
    </xf>
    <xf numFmtId="0" fontId="5" fillId="0" borderId="1" xfId="0" applyFont="1" applyBorder="1" applyProtection="1">
      <protection locked="0"/>
    </xf>
    <xf numFmtId="9" fontId="5" fillId="0" borderId="1" xfId="0" applyNumberFormat="1" applyFont="1" applyBorder="1" applyAlignment="1" applyProtection="1">
      <alignment horizontal="right"/>
      <protection locked="0"/>
    </xf>
    <xf numFmtId="1" fontId="5" fillId="0" borderId="1" xfId="0" applyNumberFormat="1" applyFont="1" applyBorder="1" applyAlignment="1" applyProtection="1">
      <alignment vertical="center"/>
    </xf>
    <xf numFmtId="165" fontId="5" fillId="0" borderId="1" xfId="0" applyNumberFormat="1" applyFont="1" applyBorder="1" applyAlignment="1" applyProtection="1">
      <alignment horizontal="right" vertical="center"/>
    </xf>
    <xf numFmtId="1" fontId="5" fillId="0" borderId="3" xfId="0" applyNumberFormat="1" applyFont="1" applyBorder="1" applyAlignment="1" applyProtection="1">
      <alignment vertical="center"/>
    </xf>
    <xf numFmtId="165" fontId="5" fillId="0" borderId="3" xfId="0" applyNumberFormat="1" applyFont="1" applyBorder="1" applyAlignment="1" applyProtection="1">
      <alignment horizontal="right" vertical="center"/>
    </xf>
    <xf numFmtId="1" fontId="5" fillId="0" borderId="4" xfId="0" applyNumberFormat="1" applyFont="1" applyBorder="1" applyAlignment="1" applyProtection="1">
      <alignment vertical="center"/>
    </xf>
    <xf numFmtId="165" fontId="5" fillId="0" borderId="4" xfId="0" applyNumberFormat="1" applyFont="1" applyBorder="1" applyAlignment="1" applyProtection="1">
      <alignment horizontal="right" vertical="center"/>
    </xf>
    <xf numFmtId="165" fontId="5" fillId="0" borderId="1" xfId="0" applyNumberFormat="1" applyFont="1" applyBorder="1" applyProtection="1"/>
    <xf numFmtId="1" fontId="5" fillId="0" borderId="1" xfId="0" applyNumberFormat="1" applyFont="1" applyBorder="1" applyAlignment="1" applyProtection="1">
      <alignment horizontal="right"/>
      <protection locked="0"/>
    </xf>
    <xf numFmtId="165" fontId="5" fillId="0" borderId="1" xfId="0" applyNumberFormat="1" applyFont="1" applyBorder="1" applyAlignment="1" applyProtection="1">
      <alignment horizontal="right"/>
      <protection locked="0"/>
    </xf>
    <xf numFmtId="1" fontId="5" fillId="0" borderId="5" xfId="0" applyNumberFormat="1" applyFont="1" applyBorder="1" applyAlignment="1" applyProtection="1">
      <alignment vertical="center"/>
    </xf>
    <xf numFmtId="165" fontId="5" fillId="0" borderId="5" xfId="0" applyNumberFormat="1" applyFont="1" applyBorder="1" applyAlignment="1" applyProtection="1">
      <alignment horizontal="right" vertical="center"/>
    </xf>
    <xf numFmtId="165" fontId="8" fillId="0" borderId="1" xfId="0" applyNumberFormat="1" applyFont="1" applyBorder="1" applyAlignment="1" applyProtection="1">
      <alignment horizontal="right"/>
    </xf>
    <xf numFmtId="1" fontId="8" fillId="0" borderId="1" xfId="0" applyNumberFormat="1" applyFont="1" applyBorder="1" applyAlignment="1" applyProtection="1">
      <alignment horizontal="right"/>
    </xf>
    <xf numFmtId="164" fontId="5" fillId="0" borderId="2" xfId="0" applyNumberFormat="1" applyFont="1" applyBorder="1" applyAlignment="1" applyProtection="1">
      <alignment horizontal="right" vertical="top" wrapText="1"/>
      <protection locked="0"/>
    </xf>
    <xf numFmtId="165" fontId="5" fillId="0" borderId="2" xfId="0" applyNumberFormat="1" applyFont="1" applyBorder="1" applyAlignment="1" applyProtection="1">
      <alignment horizontal="right"/>
    </xf>
    <xf numFmtId="9" fontId="5" fillId="0" borderId="2" xfId="0" applyNumberFormat="1" applyFont="1" applyBorder="1" applyAlignment="1" applyProtection="1">
      <alignment horizontal="right"/>
      <protection locked="0"/>
    </xf>
    <xf numFmtId="165" fontId="5" fillId="0" borderId="8" xfId="0" applyNumberFormat="1" applyFont="1" applyBorder="1" applyAlignment="1" applyProtection="1">
      <alignment horizontal="right" vertical="center"/>
    </xf>
    <xf numFmtId="165" fontId="5" fillId="0" borderId="9" xfId="0" applyNumberFormat="1" applyFont="1" applyBorder="1" applyAlignment="1" applyProtection="1">
      <alignment horizontal="right" vertical="center"/>
    </xf>
    <xf numFmtId="165" fontId="5" fillId="0" borderId="2" xfId="0" applyNumberFormat="1" applyFont="1" applyBorder="1" applyAlignment="1" applyProtection="1">
      <alignment horizontal="right" vertical="center"/>
    </xf>
    <xf numFmtId="9" fontId="5" fillId="0" borderId="2" xfId="1" applyNumberFormat="1" applyFont="1" applyBorder="1" applyAlignment="1" applyProtection="1">
      <alignment horizontal="right"/>
      <protection locked="0"/>
    </xf>
    <xf numFmtId="165" fontId="5" fillId="0" borderId="10" xfId="0" applyNumberFormat="1" applyFont="1" applyBorder="1" applyAlignment="1" applyProtection="1">
      <alignment horizontal="right" vertical="center"/>
    </xf>
    <xf numFmtId="165" fontId="8" fillId="0" borderId="2" xfId="0" applyNumberFormat="1" applyFont="1" applyBorder="1" applyAlignment="1" applyProtection="1">
      <alignment horizontal="right"/>
    </xf>
    <xf numFmtId="1" fontId="5" fillId="0" borderId="1" xfId="0" applyNumberFormat="1" applyFont="1" applyBorder="1" applyAlignment="1">
      <alignment horizontal="left" vertical="top" wrapText="1"/>
    </xf>
    <xf numFmtId="49" fontId="5" fillId="0" borderId="3" xfId="0" applyNumberFormat="1" applyFont="1" applyBorder="1" applyAlignment="1">
      <alignment horizontal="left" vertical="top" wrapText="1"/>
    </xf>
    <xf numFmtId="164" fontId="5" fillId="0" borderId="3" xfId="0" applyNumberFormat="1" applyFont="1" applyBorder="1" applyAlignment="1">
      <alignment horizontal="left" vertical="top" wrapText="1"/>
    </xf>
    <xf numFmtId="164" fontId="5" fillId="0" borderId="8" xfId="0" applyNumberFormat="1" applyFont="1" applyBorder="1" applyAlignment="1">
      <alignment horizontal="left" vertical="top" wrapText="1"/>
    </xf>
    <xf numFmtId="164" fontId="7" fillId="0" borderId="14" xfId="4" applyNumberFormat="1" applyAlignment="1">
      <alignment horizontal="center" vertical="top" wrapText="1"/>
    </xf>
    <xf numFmtId="49" fontId="7" fillId="0" borderId="12" xfId="4" applyNumberFormat="1" applyBorder="1" applyAlignment="1">
      <alignment horizontal="center" vertical="top" wrapText="1"/>
    </xf>
    <xf numFmtId="1" fontId="7" fillId="0" borderId="13" xfId="5" applyNumberFormat="1" applyFont="1" applyBorder="1" applyProtection="1"/>
    <xf numFmtId="1" fontId="7" fillId="0" borderId="11" xfId="4" applyNumberFormat="1" applyFont="1" applyBorder="1" applyProtection="1"/>
    <xf numFmtId="1" fontId="7" fillId="0" borderId="13" xfId="5" applyNumberFormat="1" applyFont="1" applyBorder="1" applyAlignment="1" applyProtection="1">
      <alignment wrapText="1"/>
    </xf>
    <xf numFmtId="1" fontId="7" fillId="0" borderId="7" xfId="4" applyNumberFormat="1" applyBorder="1" applyProtection="1"/>
    <xf numFmtId="1" fontId="7" fillId="0" borderId="15" xfId="6" applyNumberFormat="1" applyProtection="1"/>
    <xf numFmtId="165" fontId="7" fillId="0" borderId="15" xfId="6" applyNumberFormat="1" applyAlignment="1" applyProtection="1">
      <alignment horizontal="right"/>
    </xf>
    <xf numFmtId="1" fontId="7" fillId="0" borderId="15" xfId="6" applyNumberFormat="1" applyAlignment="1" applyProtection="1">
      <alignment horizontal="right"/>
    </xf>
    <xf numFmtId="0" fontId="10" fillId="0" borderId="16" xfId="7" applyFill="1"/>
  </cellXfs>
  <cellStyles count="8">
    <cellStyle name="Heading 1" xfId="3" builtinId="16"/>
    <cellStyle name="Heading 2" xfId="7" builtinId="17"/>
    <cellStyle name="Heading 3" xfId="4" builtinId="18" customBuiltin="1"/>
    <cellStyle name="Heading 4" xfId="5" builtinId="19" customBuiltin="1"/>
    <cellStyle name="Hyperlink" xfId="2" builtinId="8" customBuiltin="1"/>
    <cellStyle name="Normal" xfId="0" builtinId="0" customBuiltin="1"/>
    <cellStyle name="Percent" xfId="1" builtinId="5" customBuiltin="1"/>
    <cellStyle name="Total" xfId="6" builtinId="25" customBuiltin="1"/>
  </cellStyles>
  <dxfs count="11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auto="1"/>
        </left>
        <right/>
        <top/>
        <bottom style="medium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 style="medium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 style="medium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0.0%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 style="medium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 style="medium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right style="thin">
          <color indexed="64"/>
        </right>
        <top style="thin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numFmt numFmtId="1" formatCode="0"/>
      <alignment horizontal="left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1" defaultTableStyle="TableStyleMedium2" defaultPivotStyle="PivotStyleLight16">
    <tableStyle name="Table Style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EqualOpps2013" displayName="EqualOpps2013" ref="A12:F122" headerRowCount="0" totalsRowShown="0" headerRowDxfId="10" tableBorderDxfId="9" headerRowCellStyle="Heading 3">
  <tableColumns count="6">
    <tableColumn id="1" name="Column1" headerRowDxfId="8" dataDxfId="7"/>
    <tableColumn id="2" name="Column2" headerRowDxfId="6" dataDxfId="5"/>
    <tableColumn id="3" name="Column3" headerRowDxfId="4" dataDxfId="3"/>
    <tableColumn id="4" name="Column4" headerRowDxfId="2"/>
    <tableColumn id="5" name="Column5" headerRowDxfId="1"/>
    <tableColumn id="6" name="Column6" headerRowDxfId="0"/>
  </tableColumns>
  <tableStyleInfo name="Table Style 1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Green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learing-house.org.uk/applications/fund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2"/>
  <sheetViews>
    <sheetView showGridLines="0" tabSelected="1" zoomScaleNormal="100" workbookViewId="0">
      <selection activeCell="A7" sqref="A7"/>
    </sheetView>
  </sheetViews>
  <sheetFormatPr defaultRowHeight="15.75" x14ac:dyDescent="0.25"/>
  <cols>
    <col min="1" max="1" width="49.25" customWidth="1"/>
    <col min="2" max="6" width="10.875" customWidth="1"/>
  </cols>
  <sheetData>
    <row r="1" spans="1:6" ht="25.5" customHeight="1" thickBot="1" x14ac:dyDescent="0.35">
      <c r="A1" s="58" t="s">
        <v>53</v>
      </c>
      <c r="B1" s="58"/>
      <c r="C1" s="58"/>
      <c r="D1" s="58"/>
      <c r="E1" s="58"/>
      <c r="F1" s="58"/>
    </row>
    <row r="2" spans="1:6" ht="25.5" customHeight="1" thickTop="1" thickBot="1" x14ac:dyDescent="0.35">
      <c r="A2" s="9" t="s">
        <v>80</v>
      </c>
      <c r="B2" s="9"/>
      <c r="C2" s="9"/>
      <c r="D2" s="9"/>
      <c r="E2" s="9"/>
      <c r="F2" s="9"/>
    </row>
    <row r="3" spans="1:6" ht="15.75" customHeight="1" thickTop="1" x14ac:dyDescent="0.25">
      <c r="A3" s="12"/>
      <c r="B3" s="1"/>
      <c r="C3" s="1"/>
      <c r="D3" s="1"/>
      <c r="E3" s="1"/>
      <c r="F3" s="1"/>
    </row>
    <row r="4" spans="1:6" ht="15.75" customHeight="1" x14ac:dyDescent="0.25">
      <c r="A4" s="12" t="s">
        <v>91</v>
      </c>
      <c r="B4" s="1"/>
      <c r="C4" s="1"/>
      <c r="D4" s="1"/>
      <c r="E4" s="1"/>
      <c r="F4" s="1"/>
    </row>
    <row r="5" spans="1:6" ht="15.75" customHeight="1" x14ac:dyDescent="0.25">
      <c r="A5" s="12" t="s">
        <v>92</v>
      </c>
      <c r="B5" s="1"/>
      <c r="C5" s="1"/>
      <c r="D5" s="1"/>
      <c r="E5" s="1"/>
      <c r="F5" s="1"/>
    </row>
    <row r="6" spans="1:6" ht="15.75" customHeight="1" x14ac:dyDescent="0.25">
      <c r="A6" s="2" t="s">
        <v>96</v>
      </c>
      <c r="B6" s="1"/>
      <c r="C6" s="1"/>
      <c r="D6" s="1"/>
      <c r="E6" s="1"/>
      <c r="F6" s="1"/>
    </row>
    <row r="7" spans="1:6" s="1" customFormat="1" ht="15.75" customHeight="1" x14ac:dyDescent="0.25">
      <c r="A7" s="5"/>
    </row>
    <row r="8" spans="1:6" ht="15.75" customHeight="1" x14ac:dyDescent="0.25">
      <c r="A8" s="12" t="s">
        <v>93</v>
      </c>
      <c r="B8" s="1"/>
      <c r="C8" s="1"/>
      <c r="D8" s="1"/>
      <c r="E8" s="1"/>
      <c r="F8" s="1"/>
    </row>
    <row r="9" spans="1:6" ht="15.75" customHeight="1" x14ac:dyDescent="0.25">
      <c r="A9" s="12" t="s">
        <v>94</v>
      </c>
      <c r="B9" s="1"/>
      <c r="C9" s="1"/>
      <c r="D9" s="1"/>
      <c r="E9" s="1"/>
      <c r="F9" s="1"/>
    </row>
    <row r="10" spans="1:6" ht="15.75" customHeight="1" x14ac:dyDescent="0.25">
      <c r="A10" s="12" t="s">
        <v>95</v>
      </c>
      <c r="B10" s="1"/>
      <c r="C10" s="1"/>
      <c r="D10" s="1"/>
      <c r="E10" s="1"/>
      <c r="F10" s="1"/>
    </row>
    <row r="11" spans="1:6" ht="15.75" customHeight="1" x14ac:dyDescent="0.25"/>
    <row r="12" spans="1:6" ht="16.5" thickBot="1" x14ac:dyDescent="0.3">
      <c r="A12" s="13"/>
      <c r="B12" s="11" t="s">
        <v>89</v>
      </c>
      <c r="C12" s="50"/>
      <c r="D12" s="11" t="s">
        <v>90</v>
      </c>
      <c r="E12" s="49"/>
      <c r="F12" s="49"/>
    </row>
    <row r="13" spans="1:6" ht="47.25" x14ac:dyDescent="0.25">
      <c r="A13" s="13"/>
      <c r="B13" s="45" t="s">
        <v>0</v>
      </c>
      <c r="C13" s="46" t="s">
        <v>86</v>
      </c>
      <c r="D13" s="45" t="s">
        <v>0</v>
      </c>
      <c r="E13" s="47" t="s">
        <v>87</v>
      </c>
      <c r="F13" s="48" t="s">
        <v>88</v>
      </c>
    </row>
    <row r="14" spans="1:6" ht="15.75" customHeight="1" x14ac:dyDescent="0.25">
      <c r="A14" s="14"/>
      <c r="B14" s="14"/>
      <c r="C14" s="16"/>
      <c r="D14" s="14"/>
      <c r="E14" s="17"/>
      <c r="F14" s="36"/>
    </row>
    <row r="15" spans="1:6" ht="16.5" thickBot="1" x14ac:dyDescent="0.3">
      <c r="A15" s="54" t="s">
        <v>1</v>
      </c>
      <c r="B15" s="18">
        <v>3581</v>
      </c>
      <c r="C15" s="19">
        <v>1</v>
      </c>
      <c r="D15" s="15">
        <v>583</v>
      </c>
      <c r="E15" s="20">
        <v>1</v>
      </c>
      <c r="F15" s="37">
        <f>(D15/B15)</f>
        <v>0.1628036861211952</v>
      </c>
    </row>
    <row r="16" spans="1:6" ht="15.75" customHeight="1" x14ac:dyDescent="0.25">
      <c r="A16" s="15"/>
      <c r="B16" s="21"/>
      <c r="C16" s="19"/>
      <c r="D16" s="15"/>
      <c r="E16" s="20"/>
      <c r="F16" s="37"/>
    </row>
    <row r="17" spans="1:9" ht="16.5" thickBot="1" x14ac:dyDescent="0.3">
      <c r="A17" s="52" t="s">
        <v>14</v>
      </c>
      <c r="B17" s="21"/>
      <c r="C17" s="22"/>
      <c r="D17" s="21"/>
      <c r="E17" s="22"/>
      <c r="F17" s="38"/>
    </row>
    <row r="18" spans="1:9" ht="15.75" customHeight="1" x14ac:dyDescent="0.25">
      <c r="A18" s="15" t="s">
        <v>15</v>
      </c>
      <c r="B18" s="18">
        <v>1056</v>
      </c>
      <c r="C18" s="20">
        <f>(B18/B15)</f>
        <v>0.29488969561574979</v>
      </c>
      <c r="D18" s="23">
        <v>135</v>
      </c>
      <c r="E18" s="24">
        <f>(D18/D15)</f>
        <v>0.23156089193825044</v>
      </c>
      <c r="F18" s="37">
        <f>IF(B18=0,0,(D18/B18))</f>
        <v>0.12784090909090909</v>
      </c>
    </row>
    <row r="19" spans="1:9" ht="15.75" customHeight="1" x14ac:dyDescent="0.25">
      <c r="A19" s="15" t="s">
        <v>3</v>
      </c>
      <c r="B19" s="18">
        <v>11</v>
      </c>
      <c r="C19" s="20">
        <f>(B19/B15)</f>
        <v>3.0717676626640603E-3</v>
      </c>
      <c r="D19" s="25">
        <v>350</v>
      </c>
      <c r="E19" s="26">
        <f>(D19/D15)</f>
        <v>0.60034305317324188</v>
      </c>
      <c r="F19" s="39">
        <f>IF(B20=0,0,(D19/SUM(B19:B20)))</f>
        <v>0.20983213429256595</v>
      </c>
    </row>
    <row r="20" spans="1:9" ht="15.75" customHeight="1" x14ac:dyDescent="0.25">
      <c r="A20" s="15" t="s">
        <v>16</v>
      </c>
      <c r="B20" s="18">
        <v>1657</v>
      </c>
      <c r="C20" s="20">
        <f>(B20/B15)</f>
        <v>0.4627199106394862</v>
      </c>
      <c r="D20" s="27"/>
      <c r="E20" s="28"/>
      <c r="F20" s="40"/>
    </row>
    <row r="21" spans="1:9" ht="15.75" customHeight="1" x14ac:dyDescent="0.25">
      <c r="A21" s="15" t="s">
        <v>17</v>
      </c>
      <c r="B21" s="18">
        <v>505</v>
      </c>
      <c r="C21" s="20">
        <f>(B21/B15)</f>
        <v>0.14102206087685004</v>
      </c>
      <c r="D21" s="15">
        <v>69</v>
      </c>
      <c r="E21" s="20">
        <f>(D21/D15)</f>
        <v>0.1183533447684391</v>
      </c>
      <c r="F21" s="37">
        <f>IF(B21=0,0,(D21/B21))</f>
        <v>0.13663366336633664</v>
      </c>
    </row>
    <row r="22" spans="1:9" ht="15.75" customHeight="1" x14ac:dyDescent="0.25">
      <c r="A22" s="15" t="s">
        <v>18</v>
      </c>
      <c r="B22" s="18">
        <v>181</v>
      </c>
      <c r="C22" s="20">
        <f>(B22/B15)</f>
        <v>5.054454063110863E-2</v>
      </c>
      <c r="D22" s="15">
        <v>18</v>
      </c>
      <c r="E22" s="20">
        <f>(D22/D15)</f>
        <v>3.0874785591766724E-2</v>
      </c>
      <c r="F22" s="37">
        <f>IF(B22=0,0,(D22/B22))</f>
        <v>9.9447513812154692E-2</v>
      </c>
    </row>
    <row r="23" spans="1:9" ht="15.75" customHeight="1" x14ac:dyDescent="0.25">
      <c r="A23" s="15" t="s">
        <v>19</v>
      </c>
      <c r="B23" s="18">
        <v>108</v>
      </c>
      <c r="C23" s="20">
        <f>(B23/B15)</f>
        <v>3.0159173415247136E-2</v>
      </c>
      <c r="D23" s="25">
        <v>11</v>
      </c>
      <c r="E23" s="26">
        <f>(D23/D15)</f>
        <v>1.8867924528301886E-2</v>
      </c>
      <c r="F23" s="39">
        <f>IF(B24=0,0,(D23/SUM(B23:B24)))</f>
        <v>7.2847682119205295E-2</v>
      </c>
      <c r="G23" s="6"/>
      <c r="H23" s="7"/>
      <c r="I23" s="7"/>
    </row>
    <row r="24" spans="1:9" ht="15.75" customHeight="1" x14ac:dyDescent="0.25">
      <c r="A24" s="15" t="s">
        <v>20</v>
      </c>
      <c r="B24" s="18">
        <v>43</v>
      </c>
      <c r="C24" s="20">
        <f>(B24/B15)</f>
        <v>1.2007819044959508E-2</v>
      </c>
      <c r="D24" s="27"/>
      <c r="E24" s="28"/>
      <c r="F24" s="40"/>
      <c r="G24" s="6"/>
      <c r="H24" s="7"/>
      <c r="I24" s="7"/>
    </row>
    <row r="25" spans="1:9" ht="15.75" customHeight="1" x14ac:dyDescent="0.25">
      <c r="A25" s="15" t="s">
        <v>82</v>
      </c>
      <c r="B25" s="18">
        <v>15</v>
      </c>
      <c r="C25" s="20">
        <f>(B25/B15)</f>
        <v>4.188774085450991E-3</v>
      </c>
      <c r="D25" s="15">
        <v>0</v>
      </c>
      <c r="E25" s="20">
        <f>(D25/D15)</f>
        <v>0</v>
      </c>
      <c r="F25" s="37">
        <f>IF(B25=0,0,(D25/B25))</f>
        <v>0</v>
      </c>
      <c r="G25" s="3"/>
      <c r="H25" s="4"/>
      <c r="I25" s="4"/>
    </row>
    <row r="26" spans="1:9" s="5" customFormat="1" ht="15.75" customHeight="1" x14ac:dyDescent="0.25">
      <c r="A26" s="15" t="s">
        <v>81</v>
      </c>
      <c r="B26" s="18">
        <v>5</v>
      </c>
      <c r="C26" s="20">
        <f>(B26/B15)</f>
        <v>1.3962580284836638E-3</v>
      </c>
      <c r="D26" s="15">
        <v>0</v>
      </c>
      <c r="E26" s="20">
        <f>(D26/D15)</f>
        <v>0</v>
      </c>
      <c r="F26" s="37">
        <f>IF(B26=0,0,(D26/B26))</f>
        <v>0</v>
      </c>
    </row>
    <row r="27" spans="1:9" s="5" customFormat="1" ht="15.75" customHeight="1" x14ac:dyDescent="0.25">
      <c r="A27" s="15"/>
      <c r="B27" s="18"/>
      <c r="C27" s="20"/>
      <c r="D27" s="23"/>
      <c r="E27" s="24"/>
      <c r="F27" s="41"/>
    </row>
    <row r="28" spans="1:9" s="5" customFormat="1" ht="16.5" thickBot="1" x14ac:dyDescent="0.3">
      <c r="A28" s="52" t="s">
        <v>2</v>
      </c>
      <c r="B28" s="21"/>
      <c r="C28" s="20"/>
      <c r="D28" s="15"/>
      <c r="E28" s="20"/>
      <c r="F28" s="37"/>
    </row>
    <row r="29" spans="1:9" s="5" customFormat="1" ht="15.75" customHeight="1" x14ac:dyDescent="0.25">
      <c r="A29" s="15" t="s">
        <v>3</v>
      </c>
      <c r="B29" s="18">
        <v>10</v>
      </c>
      <c r="C29" s="20">
        <f>(B29/B15)</f>
        <v>2.7925160569673277E-3</v>
      </c>
      <c r="D29" s="25">
        <v>500</v>
      </c>
      <c r="E29" s="26">
        <f>(D29/D15)</f>
        <v>0.85763293310463118</v>
      </c>
      <c r="F29" s="39">
        <f>IF(B30=0,0,(D29/SUM(B29:B30)))</f>
        <v>0.16972165648336729</v>
      </c>
    </row>
    <row r="30" spans="1:9" s="5" customFormat="1" ht="15.75" customHeight="1" x14ac:dyDescent="0.25">
      <c r="A30" s="15" t="s">
        <v>4</v>
      </c>
      <c r="B30" s="18">
        <v>2936</v>
      </c>
      <c r="C30" s="20">
        <f>(B30/B15)</f>
        <v>0.81988271432560733</v>
      </c>
      <c r="D30" s="27"/>
      <c r="E30" s="28"/>
      <c r="F30" s="40"/>
    </row>
    <row r="31" spans="1:9" s="5" customFormat="1" ht="15.75" customHeight="1" x14ac:dyDescent="0.25">
      <c r="A31" s="15" t="s">
        <v>5</v>
      </c>
      <c r="B31" s="21">
        <v>635</v>
      </c>
      <c r="C31" s="20">
        <f>(B31/B15)</f>
        <v>0.1773247696174253</v>
      </c>
      <c r="D31" s="15">
        <v>83</v>
      </c>
      <c r="E31" s="20">
        <f>(D31/D15)</f>
        <v>0.14236706689536879</v>
      </c>
      <c r="F31" s="37">
        <f>IF(B31=0,0,(D31/B31))</f>
        <v>0.13070866141732285</v>
      </c>
    </row>
    <row r="32" spans="1:9" s="5" customFormat="1" ht="15.75" customHeight="1" x14ac:dyDescent="0.25">
      <c r="A32" s="15"/>
      <c r="B32" s="18"/>
      <c r="C32" s="20"/>
      <c r="D32" s="15"/>
      <c r="E32" s="20"/>
      <c r="F32" s="37"/>
    </row>
    <row r="33" spans="1:6" s="5" customFormat="1" ht="16.5" thickBot="1" x14ac:dyDescent="0.3">
      <c r="A33" s="52" t="s">
        <v>6</v>
      </c>
      <c r="B33" s="21"/>
      <c r="C33" s="20"/>
      <c r="D33" s="15"/>
      <c r="E33" s="20"/>
      <c r="F33" s="37"/>
    </row>
    <row r="34" spans="1:6" s="5" customFormat="1" ht="15.75" customHeight="1" x14ac:dyDescent="0.25">
      <c r="A34" s="15" t="s">
        <v>3</v>
      </c>
      <c r="B34" s="18">
        <v>41</v>
      </c>
      <c r="C34" s="20">
        <f>(B34/B15)</f>
        <v>1.1449315833566042E-2</v>
      </c>
      <c r="D34" s="25">
        <v>9</v>
      </c>
      <c r="E34" s="26">
        <f>(D34/D15)</f>
        <v>1.5437392795883362E-2</v>
      </c>
      <c r="F34" s="39">
        <f>IF(B35=0,0,(D34/SUM(B34:B35)))</f>
        <v>7.8260869565217397E-2</v>
      </c>
    </row>
    <row r="35" spans="1:6" s="5" customFormat="1" ht="15.75" customHeight="1" x14ac:dyDescent="0.25">
      <c r="A35" s="15" t="s">
        <v>54</v>
      </c>
      <c r="B35" s="18">
        <v>74</v>
      </c>
      <c r="C35" s="20">
        <f>(B35/B15)</f>
        <v>2.0664618821558223E-2</v>
      </c>
      <c r="D35" s="27"/>
      <c r="E35" s="28"/>
      <c r="F35" s="40"/>
    </row>
    <row r="36" spans="1:6" s="5" customFormat="1" ht="15.75" customHeight="1" x14ac:dyDescent="0.25">
      <c r="A36" s="15" t="s">
        <v>7</v>
      </c>
      <c r="B36" s="18">
        <v>1109</v>
      </c>
      <c r="C36" s="20">
        <f>(B36/B15)</f>
        <v>0.30969003071767665</v>
      </c>
      <c r="D36" s="15">
        <v>205</v>
      </c>
      <c r="E36" s="20">
        <f>(D36/D15)</f>
        <v>0.35162950257289882</v>
      </c>
      <c r="F36" s="37">
        <f>IF(B36=0,0,(D36/B36))</f>
        <v>0.1848512173128945</v>
      </c>
    </row>
    <row r="37" spans="1:6" s="5" customFormat="1" ht="15.75" customHeight="1" x14ac:dyDescent="0.25">
      <c r="A37" s="15" t="s">
        <v>8</v>
      </c>
      <c r="B37" s="18">
        <v>2357</v>
      </c>
      <c r="C37" s="20">
        <f>(B37/B15)</f>
        <v>0.65819603462719911</v>
      </c>
      <c r="D37" s="15">
        <v>369</v>
      </c>
      <c r="E37" s="20">
        <f>(D37/D15)</f>
        <v>0.63293310463121788</v>
      </c>
      <c r="F37" s="37">
        <f>IF(B37=0,0,(D37/B37))</f>
        <v>0.15655494272380144</v>
      </c>
    </row>
    <row r="38" spans="1:6" s="5" customFormat="1" ht="15.75" customHeight="1" x14ac:dyDescent="0.25">
      <c r="A38" s="15"/>
      <c r="B38" s="18"/>
      <c r="C38" s="29"/>
      <c r="D38" s="15"/>
      <c r="E38" s="29"/>
      <c r="F38" s="37"/>
    </row>
    <row r="39" spans="1:6" s="5" customFormat="1" ht="16.5" thickBot="1" x14ac:dyDescent="0.3">
      <c r="A39" s="52" t="s">
        <v>10</v>
      </c>
      <c r="B39" s="18"/>
      <c r="C39" s="20"/>
      <c r="D39" s="15"/>
      <c r="E39" s="20"/>
      <c r="F39" s="37"/>
    </row>
    <row r="40" spans="1:6" s="5" customFormat="1" ht="15.75" customHeight="1" x14ac:dyDescent="0.25">
      <c r="A40" s="15" t="s">
        <v>3</v>
      </c>
      <c r="B40" s="18">
        <v>122</v>
      </c>
      <c r="C40" s="20">
        <f>(B40/B15)</f>
        <v>3.4068695895001395E-2</v>
      </c>
      <c r="D40" s="15">
        <v>14</v>
      </c>
      <c r="E40" s="20">
        <f>(D40/D15)</f>
        <v>2.4013722126929673E-2</v>
      </c>
      <c r="F40" s="37">
        <f>IF(B40=0,0,(D40/B40))</f>
        <v>0.11475409836065574</v>
      </c>
    </row>
    <row r="41" spans="1:6" s="5" customFormat="1" ht="15.75" customHeight="1" x14ac:dyDescent="0.25">
      <c r="A41" s="15" t="s">
        <v>11</v>
      </c>
      <c r="B41" s="18">
        <v>64</v>
      </c>
      <c r="C41" s="20">
        <f>(B41/B15)</f>
        <v>1.7872102764590895E-2</v>
      </c>
      <c r="D41" s="15">
        <v>15</v>
      </c>
      <c r="E41" s="20">
        <f>(D41/D15)</f>
        <v>2.5728987993138937E-2</v>
      </c>
      <c r="F41" s="37">
        <f>IF(B41=0,0,(D41/B41))</f>
        <v>0.234375</v>
      </c>
    </row>
    <row r="42" spans="1:6" s="5" customFormat="1" ht="15.75" customHeight="1" x14ac:dyDescent="0.25">
      <c r="A42" s="15" t="s">
        <v>12</v>
      </c>
      <c r="B42" s="18">
        <v>72</v>
      </c>
      <c r="C42" s="20">
        <f>(B42/B15)</f>
        <v>2.010611561016476E-2</v>
      </c>
      <c r="D42" s="15">
        <v>8</v>
      </c>
      <c r="E42" s="20">
        <f>(D42/D15)</f>
        <v>1.3722126929674099E-2</v>
      </c>
      <c r="F42" s="37">
        <f>IF(B42=0,0,(D42/B42))</f>
        <v>0.1111111111111111</v>
      </c>
    </row>
    <row r="43" spans="1:6" s="5" customFormat="1" ht="15.75" customHeight="1" x14ac:dyDescent="0.25">
      <c r="A43" s="15" t="s">
        <v>72</v>
      </c>
      <c r="B43" s="18">
        <v>56</v>
      </c>
      <c r="C43" s="20">
        <f>(B43/B15)</f>
        <v>1.5638089919017033E-2</v>
      </c>
      <c r="D43" s="25">
        <v>6</v>
      </c>
      <c r="E43" s="26">
        <f>(D43/D15)</f>
        <v>1.0291595197255575E-2</v>
      </c>
      <c r="F43" s="37">
        <f>IF(B43=0,0,(D43/B43))</f>
        <v>0.10714285714285714</v>
      </c>
    </row>
    <row r="44" spans="1:6" s="5" customFormat="1" ht="15.75" customHeight="1" x14ac:dyDescent="0.25">
      <c r="A44" s="15" t="s">
        <v>13</v>
      </c>
      <c r="B44" s="18">
        <v>3267</v>
      </c>
      <c r="C44" s="20">
        <f>(B44/B15)</f>
        <v>0.91231499581122588</v>
      </c>
      <c r="D44" s="15">
        <v>540</v>
      </c>
      <c r="E44" s="20">
        <f>(D44/D15)</f>
        <v>0.92624356775300176</v>
      </c>
      <c r="F44" s="37">
        <f>IF(B44=0,0,(D44/B44))</f>
        <v>0.16528925619834711</v>
      </c>
    </row>
    <row r="45" spans="1:6" s="5" customFormat="1" ht="15.75" customHeight="1" x14ac:dyDescent="0.25">
      <c r="A45" s="15"/>
      <c r="B45" s="18"/>
      <c r="C45" s="20"/>
      <c r="D45" s="15"/>
      <c r="E45" s="20"/>
      <c r="F45" s="37"/>
    </row>
    <row r="46" spans="1:6" s="5" customFormat="1" ht="16.5" thickBot="1" x14ac:dyDescent="0.3">
      <c r="A46" s="52" t="s">
        <v>9</v>
      </c>
      <c r="B46" s="18"/>
      <c r="C46" s="20"/>
      <c r="D46" s="15"/>
      <c r="E46" s="20"/>
      <c r="F46" s="37"/>
    </row>
    <row r="47" spans="1:6" s="5" customFormat="1" ht="15.75" customHeight="1" x14ac:dyDescent="0.25">
      <c r="A47" s="15" t="s">
        <v>3</v>
      </c>
      <c r="B47" s="18">
        <v>57</v>
      </c>
      <c r="C47" s="20">
        <f>(B47/B15)</f>
        <v>1.5917341524713767E-2</v>
      </c>
      <c r="D47" s="23">
        <v>11</v>
      </c>
      <c r="E47" s="24">
        <f>(D47/D15)</f>
        <v>1.8867924528301886E-2</v>
      </c>
      <c r="F47" s="37">
        <f>IF(B47=0,0,(D47/B47))</f>
        <v>0.19298245614035087</v>
      </c>
    </row>
    <row r="48" spans="1:6" s="5" customFormat="1" ht="15.75" customHeight="1" x14ac:dyDescent="0.25">
      <c r="A48" s="15" t="s">
        <v>55</v>
      </c>
      <c r="B48" s="18">
        <v>3177</v>
      </c>
      <c r="C48" s="20">
        <f>(B48/B15)</f>
        <v>0.88718235129851997</v>
      </c>
      <c r="D48" s="23">
        <v>541</v>
      </c>
      <c r="E48" s="24">
        <f>(D48/D15)</f>
        <v>0.92795883361921094</v>
      </c>
      <c r="F48" s="37">
        <f>IF(B48=0,0,(D48/B48))</f>
        <v>0.17028643374252439</v>
      </c>
    </row>
    <row r="49" spans="1:6" s="5" customFormat="1" ht="15.75" customHeight="1" x14ac:dyDescent="0.25">
      <c r="A49" s="15" t="s">
        <v>56</v>
      </c>
      <c r="B49" s="18">
        <v>347</v>
      </c>
      <c r="C49" s="20">
        <f>(B49/B15)</f>
        <v>9.6900307176766273E-2</v>
      </c>
      <c r="D49" s="15">
        <v>31</v>
      </c>
      <c r="E49" s="20">
        <f>(D49/D15)</f>
        <v>5.3173241852487133E-2</v>
      </c>
      <c r="F49" s="37">
        <f>IF(B49=0,0,(D49/B49))</f>
        <v>8.9337175792507204E-2</v>
      </c>
    </row>
    <row r="50" spans="1:6" s="5" customFormat="1" ht="15.75" customHeight="1" x14ac:dyDescent="0.25">
      <c r="A50" s="15"/>
      <c r="B50" s="18"/>
      <c r="C50" s="20"/>
      <c r="D50" s="15"/>
      <c r="E50" s="20"/>
      <c r="F50" s="37"/>
    </row>
    <row r="51" spans="1:6" s="5" customFormat="1" ht="16.5" thickBot="1" x14ac:dyDescent="0.3">
      <c r="A51" s="52" t="s">
        <v>21</v>
      </c>
      <c r="B51" s="18"/>
      <c r="C51" s="20"/>
      <c r="D51" s="15"/>
      <c r="E51" s="20"/>
      <c r="F51" s="37"/>
    </row>
    <row r="52" spans="1:6" s="5" customFormat="1" ht="15.75" customHeight="1" x14ac:dyDescent="0.25">
      <c r="A52" s="15" t="s">
        <v>3</v>
      </c>
      <c r="B52" s="30">
        <v>13</v>
      </c>
      <c r="C52" s="20">
        <f>(B52/B15)</f>
        <v>3.6302708740575257E-3</v>
      </c>
      <c r="D52" s="25">
        <v>566</v>
      </c>
      <c r="E52" s="26">
        <f>(D52/D15)</f>
        <v>0.97084048027444259</v>
      </c>
      <c r="F52" s="39">
        <f>IF(B53=0,0,(D52/SUM(B52:B53)))</f>
        <v>0.17151515151515151</v>
      </c>
    </row>
    <row r="53" spans="1:6" s="5" customFormat="1" ht="15.75" customHeight="1" x14ac:dyDescent="0.25">
      <c r="A53" s="15" t="s">
        <v>22</v>
      </c>
      <c r="B53" s="18">
        <v>3287</v>
      </c>
      <c r="C53" s="20">
        <f>(B53/B15)</f>
        <v>0.91790002792516057</v>
      </c>
      <c r="D53" s="27"/>
      <c r="E53" s="28"/>
      <c r="F53" s="40"/>
    </row>
    <row r="54" spans="1:6" s="5" customFormat="1" ht="15.75" customHeight="1" x14ac:dyDescent="0.25">
      <c r="A54" s="15" t="s">
        <v>23</v>
      </c>
      <c r="B54" s="18">
        <v>246</v>
      </c>
      <c r="C54" s="20">
        <f>(B54/B15)</f>
        <v>6.8695895001396265E-2</v>
      </c>
      <c r="D54" s="15">
        <v>17</v>
      </c>
      <c r="E54" s="20">
        <f>(D54/D15)</f>
        <v>2.9159519725557463E-2</v>
      </c>
      <c r="F54" s="37">
        <f>IF(B54=0,0,(D54/B54))</f>
        <v>6.910569105691057E-2</v>
      </c>
    </row>
    <row r="55" spans="1:6" s="5" customFormat="1" ht="15.75" customHeight="1" x14ac:dyDescent="0.25">
      <c r="A55" s="15" t="s">
        <v>57</v>
      </c>
      <c r="B55" s="18">
        <v>35</v>
      </c>
      <c r="C55" s="20">
        <f>(B55/B15)</f>
        <v>9.7738061993856463E-3</v>
      </c>
      <c r="D55" s="15">
        <v>0</v>
      </c>
      <c r="E55" s="20">
        <f>(D55/D15)</f>
        <v>0</v>
      </c>
      <c r="F55" s="37">
        <f>IF(B55=0,0,(D55/B55))</f>
        <v>0</v>
      </c>
    </row>
    <row r="56" spans="1:6" s="5" customFormat="1" ht="15.75" customHeight="1" x14ac:dyDescent="0.25">
      <c r="A56" s="15"/>
      <c r="B56" s="18"/>
      <c r="C56" s="31"/>
      <c r="D56" s="15"/>
      <c r="E56" s="31"/>
      <c r="F56" s="37"/>
    </row>
    <row r="57" spans="1:6" s="5" customFormat="1" ht="16.5" thickBot="1" x14ac:dyDescent="0.3">
      <c r="A57" s="52" t="s">
        <v>24</v>
      </c>
      <c r="B57" s="18"/>
      <c r="C57" s="22"/>
      <c r="D57" s="18"/>
      <c r="E57" s="22"/>
      <c r="F57" s="42"/>
    </row>
    <row r="58" spans="1:6" s="5" customFormat="1" ht="15.75" customHeight="1" x14ac:dyDescent="0.25">
      <c r="A58" s="15" t="s">
        <v>3</v>
      </c>
      <c r="B58" s="18">
        <v>36</v>
      </c>
      <c r="C58" s="20">
        <f>(B58/B15)</f>
        <v>1.005305780508238E-2</v>
      </c>
      <c r="D58" s="15">
        <v>5</v>
      </c>
      <c r="E58" s="20">
        <f>(D58/D15)</f>
        <v>8.5763293310463125E-3</v>
      </c>
      <c r="F58" s="37">
        <f>IF(B58=0,0,(D58/B58))</f>
        <v>0.1388888888888889</v>
      </c>
    </row>
    <row r="59" spans="1:6" s="5" customFormat="1" ht="15.75" customHeight="1" x14ac:dyDescent="0.25">
      <c r="A59" s="15" t="s">
        <v>58</v>
      </c>
      <c r="B59" s="18">
        <v>3244</v>
      </c>
      <c r="C59" s="20">
        <f>(B59/B15)</f>
        <v>0.90589220888020106</v>
      </c>
      <c r="D59" s="15">
        <v>540</v>
      </c>
      <c r="E59" s="20">
        <f>(D59/D15)</f>
        <v>0.92624356775300176</v>
      </c>
      <c r="F59" s="37">
        <f>IF(B59=0,0,(D59/B59))</f>
        <v>0.16646115906288533</v>
      </c>
    </row>
    <row r="60" spans="1:6" s="5" customFormat="1" ht="16.5" thickBot="1" x14ac:dyDescent="0.3">
      <c r="A60" s="51" t="s">
        <v>25</v>
      </c>
      <c r="B60" s="55">
        <f>SUM(B62:B69)</f>
        <v>301</v>
      </c>
      <c r="C60" s="56">
        <f>(B60/B15)</f>
        <v>8.4054733314716565E-2</v>
      </c>
      <c r="D60" s="55">
        <f>SUM(D62:D69)</f>
        <v>38</v>
      </c>
      <c r="E60" s="56">
        <f>(D60/D15)</f>
        <v>6.5180102915951971E-2</v>
      </c>
      <c r="F60" s="56">
        <f>IF(B60=0,0,(D60/B60))</f>
        <v>0.12624584717607973</v>
      </c>
    </row>
    <row r="61" spans="1:6" s="5" customFormat="1" ht="15.75" customHeight="1" x14ac:dyDescent="0.25">
      <c r="A61" s="15"/>
      <c r="B61" s="18"/>
      <c r="C61" s="20"/>
      <c r="D61" s="15"/>
      <c r="E61" s="20"/>
      <c r="F61" s="37"/>
    </row>
    <row r="62" spans="1:6" s="5" customFormat="1" x14ac:dyDescent="0.25">
      <c r="A62" s="15" t="s">
        <v>26</v>
      </c>
      <c r="B62" s="18">
        <v>140</v>
      </c>
      <c r="C62" s="20">
        <f>(B62/B15)</f>
        <v>3.9095224797542585E-2</v>
      </c>
      <c r="D62" s="15">
        <v>19</v>
      </c>
      <c r="E62" s="20">
        <f>(D62/D15)</f>
        <v>3.2590051457975985E-2</v>
      </c>
      <c r="F62" s="37">
        <f>IF(B62=0,0,(D62/B62))</f>
        <v>0.1357142857142857</v>
      </c>
    </row>
    <row r="63" spans="1:6" s="5" customFormat="1" ht="15.75" customHeight="1" x14ac:dyDescent="0.25">
      <c r="A63" s="15" t="s">
        <v>28</v>
      </c>
      <c r="B63" s="18">
        <v>58</v>
      </c>
      <c r="C63" s="20">
        <f>(B63/B15)</f>
        <v>1.6196593130410501E-2</v>
      </c>
      <c r="D63" s="15">
        <v>7</v>
      </c>
      <c r="E63" s="20">
        <f>(D63/D15)</f>
        <v>1.2006861063464836E-2</v>
      </c>
      <c r="F63" s="37">
        <f>IF(B63=0,0,(D63/B63))</f>
        <v>0.1206896551724138</v>
      </c>
    </row>
    <row r="64" spans="1:6" s="5" customFormat="1" ht="15.75" customHeight="1" x14ac:dyDescent="0.25">
      <c r="A64" s="15" t="s">
        <v>73</v>
      </c>
      <c r="B64" s="18">
        <v>6</v>
      </c>
      <c r="C64" s="20">
        <f>(B64/B15)</f>
        <v>1.6755096341803965E-3</v>
      </c>
      <c r="D64" s="25">
        <v>6</v>
      </c>
      <c r="E64" s="26">
        <f>(D64/D15)</f>
        <v>1.0291595197255575E-2</v>
      </c>
      <c r="F64" s="39">
        <f>IF(B65=0,0,(D64/SUM(B64:B68)))</f>
        <v>9.5238095238095233E-2</v>
      </c>
    </row>
    <row r="65" spans="1:6" s="5" customFormat="1" ht="15.75" customHeight="1" x14ac:dyDescent="0.25">
      <c r="A65" s="15" t="s">
        <v>70</v>
      </c>
      <c r="B65" s="18">
        <v>12</v>
      </c>
      <c r="C65" s="20">
        <f>(B65/B15)</f>
        <v>3.351019268360793E-3</v>
      </c>
      <c r="D65" s="32"/>
      <c r="E65" s="33"/>
      <c r="F65" s="43"/>
    </row>
    <row r="66" spans="1:6" s="5" customFormat="1" x14ac:dyDescent="0.25">
      <c r="A66" s="15" t="s">
        <v>84</v>
      </c>
      <c r="B66" s="18">
        <v>7</v>
      </c>
      <c r="C66" s="20">
        <f>(B66/B15)</f>
        <v>1.9547612398771292E-3</v>
      </c>
      <c r="D66" s="32"/>
      <c r="E66" s="33"/>
      <c r="F66" s="43"/>
    </row>
    <row r="67" spans="1:6" s="5" customFormat="1" ht="15.75" customHeight="1" x14ac:dyDescent="0.25">
      <c r="A67" s="15" t="s">
        <v>27</v>
      </c>
      <c r="B67" s="18">
        <v>23</v>
      </c>
      <c r="C67" s="20">
        <f>(B67/B15)</f>
        <v>6.4227869310248533E-3</v>
      </c>
      <c r="D67" s="32"/>
      <c r="E67" s="33"/>
      <c r="F67" s="43"/>
    </row>
    <row r="68" spans="1:6" s="5" customFormat="1" ht="15.75" customHeight="1" x14ac:dyDescent="0.25">
      <c r="A68" s="15" t="s">
        <v>59</v>
      </c>
      <c r="B68" s="18">
        <v>15</v>
      </c>
      <c r="C68" s="20">
        <f>(B68/B15)</f>
        <v>4.188774085450991E-3</v>
      </c>
      <c r="D68" s="27"/>
      <c r="E68" s="28"/>
      <c r="F68" s="40"/>
    </row>
    <row r="69" spans="1:6" s="5" customFormat="1" ht="15.75" customHeight="1" x14ac:dyDescent="0.25">
      <c r="A69" s="15" t="s">
        <v>83</v>
      </c>
      <c r="B69" s="18">
        <v>40</v>
      </c>
      <c r="C69" s="20">
        <f>(B69/B15)</f>
        <v>1.1170064227869311E-2</v>
      </c>
      <c r="D69" s="15">
        <v>6</v>
      </c>
      <c r="E69" s="20">
        <f>(D69/D15)</f>
        <v>1.0291595197255575E-2</v>
      </c>
      <c r="F69" s="37">
        <f>IF(B69=0,0,(D69/B69))</f>
        <v>0.15</v>
      </c>
    </row>
    <row r="70" spans="1:6" s="5" customFormat="1" ht="15.75" customHeight="1" x14ac:dyDescent="0.25">
      <c r="A70" s="15"/>
      <c r="B70" s="18"/>
      <c r="C70" s="20"/>
      <c r="D70" s="15"/>
      <c r="E70" s="20"/>
      <c r="F70" s="37"/>
    </row>
    <row r="71" spans="1:6" s="5" customFormat="1" ht="16.5" thickBot="1" x14ac:dyDescent="0.3">
      <c r="A71" s="52" t="s">
        <v>29</v>
      </c>
      <c r="B71" s="18"/>
      <c r="C71" s="20"/>
      <c r="D71" s="15"/>
      <c r="E71" s="20"/>
      <c r="F71" s="37"/>
    </row>
    <row r="72" spans="1:6" s="5" customFormat="1" ht="15.75" customHeight="1" x14ac:dyDescent="0.25">
      <c r="A72" s="15" t="s">
        <v>3</v>
      </c>
      <c r="B72" s="18">
        <v>258</v>
      </c>
      <c r="C72" s="20">
        <f>(B72/B15)</f>
        <v>7.2046914269757054E-2</v>
      </c>
      <c r="D72" s="15">
        <v>40</v>
      </c>
      <c r="E72" s="20">
        <f>(D72/D15)</f>
        <v>6.86106346483705E-2</v>
      </c>
      <c r="F72" s="37">
        <f>IF(B72=0,0,(D72/B72))</f>
        <v>0.15503875968992248</v>
      </c>
    </row>
    <row r="73" spans="1:6" s="5" customFormat="1" ht="15.75" customHeight="1" x14ac:dyDescent="0.25">
      <c r="A73" s="15" t="s">
        <v>30</v>
      </c>
      <c r="B73" s="18">
        <v>1999</v>
      </c>
      <c r="C73" s="20">
        <f>(B73/B15)</f>
        <v>0.55822395978776873</v>
      </c>
      <c r="D73" s="15">
        <v>352</v>
      </c>
      <c r="E73" s="20">
        <f>(D73/D15)</f>
        <v>0.60377358490566035</v>
      </c>
      <c r="F73" s="37">
        <f>IF(B73=0,0,(D73/B73))</f>
        <v>0.176088044022011</v>
      </c>
    </row>
    <row r="74" spans="1:6" s="5" customFormat="1" ht="16.5" thickBot="1" x14ac:dyDescent="0.3">
      <c r="A74" s="51" t="s">
        <v>31</v>
      </c>
      <c r="B74" s="55">
        <f>SUM(B76:B86)</f>
        <v>1324</v>
      </c>
      <c r="C74" s="56">
        <f>(B74/B15)</f>
        <v>0.36972912594247415</v>
      </c>
      <c r="D74" s="55">
        <f>SUM(D76:D86)</f>
        <v>191</v>
      </c>
      <c r="E74" s="56">
        <f>(D74/D15)</f>
        <v>0.32761578044596912</v>
      </c>
      <c r="F74" s="56">
        <f>IF(B74=0,0,(D74/B74))</f>
        <v>0.14425981873111782</v>
      </c>
    </row>
    <row r="75" spans="1:6" s="5" customFormat="1" ht="15.75" customHeight="1" x14ac:dyDescent="0.25">
      <c r="A75" s="15"/>
      <c r="B75" s="18"/>
      <c r="C75" s="20"/>
      <c r="D75" s="15"/>
      <c r="E75" s="20"/>
      <c r="F75" s="37"/>
    </row>
    <row r="76" spans="1:6" s="5" customFormat="1" ht="15.75" customHeight="1" x14ac:dyDescent="0.25">
      <c r="A76" s="15" t="s">
        <v>32</v>
      </c>
      <c r="B76" s="18">
        <v>320</v>
      </c>
      <c r="C76" s="20">
        <f>(B76/B15)</f>
        <v>8.9360513822954485E-2</v>
      </c>
      <c r="D76" s="15">
        <v>51</v>
      </c>
      <c r="E76" s="20">
        <f>(D76/D15)</f>
        <v>8.7478559176672382E-2</v>
      </c>
      <c r="F76" s="37">
        <f t="shared" ref="F76:F81" si="0">IF(B76=0,0,(D76/B76))</f>
        <v>0.15937499999999999</v>
      </c>
    </row>
    <row r="77" spans="1:6" s="5" customFormat="1" ht="15.75" customHeight="1" x14ac:dyDescent="0.25">
      <c r="A77" s="15" t="s">
        <v>33</v>
      </c>
      <c r="B77" s="18">
        <v>367</v>
      </c>
      <c r="C77" s="20">
        <f>(B77/B15)</f>
        <v>0.10248533929070092</v>
      </c>
      <c r="D77" s="15">
        <v>53</v>
      </c>
      <c r="E77" s="20">
        <f>(D77/D15)</f>
        <v>9.0909090909090912E-2</v>
      </c>
      <c r="F77" s="37">
        <f t="shared" si="0"/>
        <v>0.1444141689373297</v>
      </c>
    </row>
    <row r="78" spans="1:6" s="5" customFormat="1" ht="15.75" customHeight="1" x14ac:dyDescent="0.25">
      <c r="A78" s="15" t="s">
        <v>34</v>
      </c>
      <c r="B78" s="18">
        <v>270</v>
      </c>
      <c r="C78" s="20">
        <f>(B78/B15)</f>
        <v>7.5397933538117842E-2</v>
      </c>
      <c r="D78" s="15">
        <v>44</v>
      </c>
      <c r="E78" s="20">
        <f>(D78/D15)</f>
        <v>7.5471698113207544E-2</v>
      </c>
      <c r="F78" s="37">
        <f t="shared" si="0"/>
        <v>0.16296296296296298</v>
      </c>
    </row>
    <row r="79" spans="1:6" s="5" customFormat="1" ht="15.75" customHeight="1" x14ac:dyDescent="0.25">
      <c r="A79" s="15" t="s">
        <v>37</v>
      </c>
      <c r="B79" s="18">
        <v>114</v>
      </c>
      <c r="C79" s="20">
        <f>(B79/B15)</f>
        <v>3.1834683049427534E-2</v>
      </c>
      <c r="D79" s="15">
        <v>10</v>
      </c>
      <c r="E79" s="20">
        <f>(D79/D15)</f>
        <v>1.7152658662092625E-2</v>
      </c>
      <c r="F79" s="37">
        <f t="shared" si="0"/>
        <v>8.771929824561403E-2</v>
      </c>
    </row>
    <row r="80" spans="1:6" s="5" customFormat="1" ht="15.75" customHeight="1" x14ac:dyDescent="0.25">
      <c r="A80" s="15" t="s">
        <v>74</v>
      </c>
      <c r="B80" s="18">
        <v>28</v>
      </c>
      <c r="C80" s="20">
        <f>(B80/B15)</f>
        <v>7.8190449595085167E-3</v>
      </c>
      <c r="D80" s="15">
        <v>7</v>
      </c>
      <c r="E80" s="20">
        <f>(D80/D15)</f>
        <v>1.2006861063464836E-2</v>
      </c>
      <c r="F80" s="37">
        <f t="shared" si="0"/>
        <v>0.25</v>
      </c>
    </row>
    <row r="81" spans="1:6" s="5" customFormat="1" ht="15.75" customHeight="1" x14ac:dyDescent="0.25">
      <c r="A81" s="15" t="s">
        <v>38</v>
      </c>
      <c r="B81" s="18">
        <v>41</v>
      </c>
      <c r="C81" s="20">
        <f>(B81/B15)</f>
        <v>1.1449315833566042E-2</v>
      </c>
      <c r="D81" s="25">
        <v>6</v>
      </c>
      <c r="E81" s="26">
        <f>(D81/D15)</f>
        <v>1.0291595197255575E-2</v>
      </c>
      <c r="F81" s="37">
        <f t="shared" si="0"/>
        <v>0.14634146341463414</v>
      </c>
    </row>
    <row r="82" spans="1:6" s="5" customFormat="1" ht="15.75" customHeight="1" x14ac:dyDescent="0.25">
      <c r="A82" s="15" t="s">
        <v>35</v>
      </c>
      <c r="B82" s="18">
        <v>35</v>
      </c>
      <c r="C82" s="20">
        <f>(B82/B15)</f>
        <v>9.7738061993856463E-3</v>
      </c>
      <c r="D82" s="25">
        <v>10</v>
      </c>
      <c r="E82" s="26">
        <f>(D82/D15)</f>
        <v>1.7152658662092625E-2</v>
      </c>
      <c r="F82" s="39">
        <f>IF(B84=0,0,(D82/SUM(B82:B84)))</f>
        <v>8.5470085470085472E-2</v>
      </c>
    </row>
    <row r="83" spans="1:6" s="5" customFormat="1" ht="15.75" customHeight="1" x14ac:dyDescent="0.25">
      <c r="A83" s="15" t="s">
        <v>36</v>
      </c>
      <c r="B83" s="18">
        <v>57</v>
      </c>
      <c r="C83" s="20">
        <f>(B83/B15)</f>
        <v>1.5917341524713767E-2</v>
      </c>
      <c r="D83" s="32"/>
      <c r="E83" s="33"/>
      <c r="F83" s="43"/>
    </row>
    <row r="84" spans="1:6" s="5" customFormat="1" ht="15.75" customHeight="1" x14ac:dyDescent="0.25">
      <c r="A84" s="15" t="s">
        <v>76</v>
      </c>
      <c r="B84" s="18">
        <v>25</v>
      </c>
      <c r="C84" s="20">
        <f>(B84/B15)</f>
        <v>6.9812901424183187E-3</v>
      </c>
      <c r="D84" s="32"/>
      <c r="E84" s="33"/>
      <c r="F84" s="43"/>
    </row>
    <row r="85" spans="1:6" s="5" customFormat="1" ht="15.75" customHeight="1" x14ac:dyDescent="0.25">
      <c r="A85" s="15" t="s">
        <v>75</v>
      </c>
      <c r="B85" s="18">
        <v>5</v>
      </c>
      <c r="C85" s="20">
        <f>(B85/B15)</f>
        <v>1.3962580284836638E-3</v>
      </c>
      <c r="D85" s="23">
        <v>0</v>
      </c>
      <c r="E85" s="20">
        <f>(D85/D15)</f>
        <v>0</v>
      </c>
      <c r="F85" s="37">
        <f>IF(B85=0,0,(D85/B85))</f>
        <v>0</v>
      </c>
    </row>
    <row r="86" spans="1:6" s="5" customFormat="1" ht="15.75" customHeight="1" x14ac:dyDescent="0.25">
      <c r="A86" s="15" t="s">
        <v>39</v>
      </c>
      <c r="B86" s="18">
        <v>62</v>
      </c>
      <c r="C86" s="20">
        <f>(B86/B15)</f>
        <v>1.7313599553197431E-2</v>
      </c>
      <c r="D86" s="15">
        <v>10</v>
      </c>
      <c r="E86" s="20">
        <f>(D86/D15)</f>
        <v>1.7152658662092625E-2</v>
      </c>
      <c r="F86" s="37">
        <f>IF(B86=0,0,(D86/B86))</f>
        <v>0.16129032258064516</v>
      </c>
    </row>
    <row r="87" spans="1:6" s="5" customFormat="1" ht="15.75" customHeight="1" x14ac:dyDescent="0.25">
      <c r="A87" s="15"/>
      <c r="B87" s="18"/>
      <c r="C87" s="20"/>
      <c r="D87" s="15"/>
      <c r="E87" s="20"/>
      <c r="F87" s="37"/>
    </row>
    <row r="88" spans="1:6" s="8" customFormat="1" ht="16.5" thickBot="1" x14ac:dyDescent="0.3">
      <c r="A88" s="10" t="s">
        <v>40</v>
      </c>
      <c r="B88" s="18"/>
      <c r="C88" s="22"/>
      <c r="D88" s="21"/>
      <c r="E88" s="22"/>
      <c r="F88" s="38"/>
    </row>
    <row r="89" spans="1:6" s="8" customFormat="1" ht="15.75" customHeight="1" x14ac:dyDescent="0.25">
      <c r="A89" s="15"/>
      <c r="B89" s="18"/>
      <c r="C89" s="22"/>
      <c r="D89" s="21"/>
      <c r="E89" s="22"/>
      <c r="F89" s="38"/>
    </row>
    <row r="90" spans="1:6" s="8" customFormat="1" ht="15.75" customHeight="1" x14ac:dyDescent="0.25">
      <c r="A90" s="15" t="s">
        <v>3</v>
      </c>
      <c r="B90" s="18">
        <v>46</v>
      </c>
      <c r="C90" s="20">
        <f>(B90/B15)</f>
        <v>1.2845573862049707E-2</v>
      </c>
      <c r="D90" s="21">
        <v>6</v>
      </c>
      <c r="E90" s="20">
        <f>(D90/D15)</f>
        <v>1.0291595197255575E-2</v>
      </c>
      <c r="F90" s="37">
        <f>IF(B90=0,0,(D90/B90))</f>
        <v>0.13043478260869565</v>
      </c>
    </row>
    <row r="91" spans="1:6" s="8" customFormat="1" ht="15.75" customHeight="1" x14ac:dyDescent="0.25">
      <c r="A91" s="15"/>
      <c r="B91" s="18"/>
      <c r="C91" s="20"/>
      <c r="D91" s="15"/>
      <c r="E91" s="20"/>
      <c r="F91" s="37"/>
    </row>
    <row r="92" spans="1:6" s="8" customFormat="1" ht="15.75" customHeight="1" x14ac:dyDescent="0.25">
      <c r="A92" s="15" t="s">
        <v>44</v>
      </c>
      <c r="B92" s="18">
        <v>143</v>
      </c>
      <c r="C92" s="20">
        <f>(B92/B15)</f>
        <v>3.9932979614632783E-2</v>
      </c>
      <c r="D92" s="15">
        <v>18</v>
      </c>
      <c r="E92" s="20">
        <f>(D92/D15)</f>
        <v>3.0874785591766724E-2</v>
      </c>
      <c r="F92" s="37">
        <f>IF(B92=0,0,(D92/B92))</f>
        <v>0.12587412587412589</v>
      </c>
    </row>
    <row r="93" spans="1:6" s="8" customFormat="1" ht="15.75" customHeight="1" x14ac:dyDescent="0.25">
      <c r="A93" s="15" t="s">
        <v>45</v>
      </c>
      <c r="B93" s="18">
        <v>55</v>
      </c>
      <c r="C93" s="20">
        <f>(B93/B15)</f>
        <v>1.5358838313320302E-2</v>
      </c>
      <c r="D93" s="15">
        <v>6</v>
      </c>
      <c r="E93" s="20">
        <f>(D93/D15)</f>
        <v>1.0291595197255575E-2</v>
      </c>
      <c r="F93" s="37">
        <f>IF(B93=0,0,(D93/B93))</f>
        <v>0.10909090909090909</v>
      </c>
    </row>
    <row r="94" spans="1:6" s="8" customFormat="1" ht="15.75" customHeight="1" x14ac:dyDescent="0.25">
      <c r="A94" s="15" t="s">
        <v>43</v>
      </c>
      <c r="B94" s="18">
        <v>13</v>
      </c>
      <c r="C94" s="20">
        <f>(B94/B15)</f>
        <v>3.6302708740575257E-3</v>
      </c>
      <c r="D94" s="25">
        <v>7</v>
      </c>
      <c r="E94" s="26">
        <f>(D94/D15)</f>
        <v>1.2006861063464836E-2</v>
      </c>
      <c r="F94" s="39">
        <f>IF(B94=0,0,(D94/SUM(B94:B96)))</f>
        <v>0.15909090909090909</v>
      </c>
    </row>
    <row r="95" spans="1:6" s="8" customFormat="1" ht="15.75" customHeight="1" x14ac:dyDescent="0.25">
      <c r="A95" s="15" t="s">
        <v>78</v>
      </c>
      <c r="B95" s="18">
        <v>5</v>
      </c>
      <c r="C95" s="20">
        <f>(B95/B15)</f>
        <v>1.3962580284836638E-3</v>
      </c>
      <c r="D95" s="32"/>
      <c r="E95" s="33"/>
      <c r="F95" s="43"/>
    </row>
    <row r="96" spans="1:6" s="8" customFormat="1" ht="15.75" customHeight="1" x14ac:dyDescent="0.25">
      <c r="A96" s="15" t="s">
        <v>77</v>
      </c>
      <c r="B96" s="18">
        <v>26</v>
      </c>
      <c r="C96" s="20">
        <f>(B96/B15)</f>
        <v>7.2605417481150514E-3</v>
      </c>
      <c r="D96" s="27"/>
      <c r="E96" s="28"/>
      <c r="F96" s="40"/>
    </row>
    <row r="97" spans="1:6" s="8" customFormat="1" ht="32.25" thickBot="1" x14ac:dyDescent="0.3">
      <c r="A97" s="53" t="s">
        <v>60</v>
      </c>
      <c r="B97" s="57">
        <f>SUM(B92:B96)</f>
        <v>242</v>
      </c>
      <c r="C97" s="56">
        <f>(B97/B15)</f>
        <v>6.7578888578609331E-2</v>
      </c>
      <c r="D97" s="57">
        <f>SUM(D92:D96)</f>
        <v>31</v>
      </c>
      <c r="E97" s="56">
        <f>(D97/D15)</f>
        <v>5.3173241852487133E-2</v>
      </c>
      <c r="F97" s="56">
        <f>IF(B97=0,0,(D97/B97))</f>
        <v>0.128099173553719</v>
      </c>
    </row>
    <row r="98" spans="1:6" s="8" customFormat="1" ht="15.75" customHeight="1" x14ac:dyDescent="0.25">
      <c r="A98" s="15"/>
      <c r="B98" s="18"/>
      <c r="C98" s="20"/>
      <c r="D98" s="15"/>
      <c r="E98" s="29"/>
      <c r="F98" s="37"/>
    </row>
    <row r="99" spans="1:6" s="8" customFormat="1" ht="15.75" customHeight="1" x14ac:dyDescent="0.25">
      <c r="A99" s="15" t="s">
        <v>63</v>
      </c>
      <c r="B99" s="18">
        <v>1895</v>
      </c>
      <c r="C99" s="20">
        <f>(B99/B15)</f>
        <v>0.52918179279530853</v>
      </c>
      <c r="D99" s="15">
        <v>357</v>
      </c>
      <c r="E99" s="20">
        <f>(D99/D15)</f>
        <v>0.6123499142367067</v>
      </c>
      <c r="F99" s="37">
        <f t="shared" ref="F99:F106" si="1">IF(B99=0,0,(D99/B99))</f>
        <v>0.18839050131926122</v>
      </c>
    </row>
    <row r="100" spans="1:6" s="8" customFormat="1" ht="15.75" customHeight="1" x14ac:dyDescent="0.25">
      <c r="A100" s="15" t="s">
        <v>64</v>
      </c>
      <c r="B100" s="18">
        <v>174</v>
      </c>
      <c r="C100" s="20">
        <f>(B100/B15)</f>
        <v>4.8589779391231498E-2</v>
      </c>
      <c r="D100" s="15">
        <v>45</v>
      </c>
      <c r="E100" s="20">
        <f>(D100/D15)</f>
        <v>7.7186963979416809E-2</v>
      </c>
      <c r="F100" s="37">
        <f t="shared" si="1"/>
        <v>0.25862068965517243</v>
      </c>
    </row>
    <row r="101" spans="1:6" s="8" customFormat="1" ht="15.75" customHeight="1" x14ac:dyDescent="0.25">
      <c r="A101" s="15" t="s">
        <v>65</v>
      </c>
      <c r="B101" s="18">
        <v>93</v>
      </c>
      <c r="C101" s="20">
        <f>(B101/B15)</f>
        <v>2.5970399329796147E-2</v>
      </c>
      <c r="D101" s="15">
        <v>15</v>
      </c>
      <c r="E101" s="20">
        <f>(D101/D15)</f>
        <v>2.5728987993138937E-2</v>
      </c>
      <c r="F101" s="37">
        <f t="shared" si="1"/>
        <v>0.16129032258064516</v>
      </c>
    </row>
    <row r="102" spans="1:6" s="8" customFormat="1" ht="15.75" customHeight="1" x14ac:dyDescent="0.25">
      <c r="A102" s="15" t="s">
        <v>66</v>
      </c>
      <c r="B102" s="18">
        <v>76</v>
      </c>
      <c r="C102" s="20">
        <f>(B102/B15)</f>
        <v>2.1223122032951691E-2</v>
      </c>
      <c r="D102" s="15">
        <v>8</v>
      </c>
      <c r="E102" s="20">
        <f>(D102/D15)</f>
        <v>1.3722126929674099E-2</v>
      </c>
      <c r="F102" s="37">
        <f t="shared" si="1"/>
        <v>0.10526315789473684</v>
      </c>
    </row>
    <row r="103" spans="1:6" s="8" customFormat="1" ht="15.75" customHeight="1" x14ac:dyDescent="0.25">
      <c r="A103" s="15" t="s">
        <v>42</v>
      </c>
      <c r="B103" s="18">
        <v>216</v>
      </c>
      <c r="C103" s="20">
        <f>(B103/B15)</f>
        <v>6.0318346830494272E-2</v>
      </c>
      <c r="D103" s="15">
        <v>36</v>
      </c>
      <c r="E103" s="20">
        <f>(D103/D15)</f>
        <v>6.1749571183533448E-2</v>
      </c>
      <c r="F103" s="37">
        <f t="shared" si="1"/>
        <v>0.16666666666666666</v>
      </c>
    </row>
    <row r="104" spans="1:6" s="8" customFormat="1" ht="15.75" customHeight="1" x14ac:dyDescent="0.25">
      <c r="A104" s="15" t="s">
        <v>41</v>
      </c>
      <c r="B104" s="18">
        <v>152</v>
      </c>
      <c r="C104" s="20">
        <f>(B104/B15)</f>
        <v>4.2446244065903381E-2</v>
      </c>
      <c r="D104" s="15">
        <v>12</v>
      </c>
      <c r="E104" s="20">
        <f>(D104/D15)</f>
        <v>2.0583190394511151E-2</v>
      </c>
      <c r="F104" s="37">
        <f t="shared" si="1"/>
        <v>7.8947368421052627E-2</v>
      </c>
    </row>
    <row r="105" spans="1:6" s="8" customFormat="1" ht="15.75" customHeight="1" x14ac:dyDescent="0.25">
      <c r="A105" s="15" t="s">
        <v>67</v>
      </c>
      <c r="B105" s="18">
        <v>381</v>
      </c>
      <c r="C105" s="20">
        <f>(B105/B15)</f>
        <v>0.10639486177045518</v>
      </c>
      <c r="D105" s="15">
        <v>35</v>
      </c>
      <c r="E105" s="20">
        <f>(D105/D15)</f>
        <v>6.0034305317324184E-2</v>
      </c>
      <c r="F105" s="37">
        <f t="shared" si="1"/>
        <v>9.1863517060367453E-2</v>
      </c>
    </row>
    <row r="106" spans="1:6" s="8" customFormat="1" ht="16.5" thickBot="1" x14ac:dyDescent="0.3">
      <c r="A106" s="51" t="s">
        <v>68</v>
      </c>
      <c r="B106" s="57">
        <f>SUM(B99:B105)</f>
        <v>2987</v>
      </c>
      <c r="C106" s="56">
        <f>(B106/B15)</f>
        <v>0.83412454621614074</v>
      </c>
      <c r="D106" s="57">
        <f>SUM(D99:D105)</f>
        <v>508</v>
      </c>
      <c r="E106" s="56">
        <f>(D106/D15)</f>
        <v>0.8713550600343053</v>
      </c>
      <c r="F106" s="56">
        <f t="shared" si="1"/>
        <v>0.17007030465349848</v>
      </c>
    </row>
    <row r="107" spans="1:6" s="8" customFormat="1" ht="15.75" customHeight="1" x14ac:dyDescent="0.25">
      <c r="A107" s="15"/>
      <c r="B107" s="18"/>
      <c r="C107" s="20"/>
      <c r="D107" s="15"/>
      <c r="E107" s="29"/>
      <c r="F107" s="37"/>
    </row>
    <row r="108" spans="1:6" s="8" customFormat="1" ht="15.75" customHeight="1" x14ac:dyDescent="0.25">
      <c r="A108" s="15" t="s">
        <v>49</v>
      </c>
      <c r="B108" s="18">
        <v>7</v>
      </c>
      <c r="C108" s="20">
        <f>(B108/B15)</f>
        <v>1.9547612398771292E-3</v>
      </c>
      <c r="D108" s="25">
        <v>9</v>
      </c>
      <c r="E108" s="26">
        <f>(D108/D15)</f>
        <v>1.5437392795883362E-2</v>
      </c>
      <c r="F108" s="39">
        <f>IF(B109=0,0,(D108/SUM(B108:B109)))</f>
        <v>0.27272727272727271</v>
      </c>
    </row>
    <row r="109" spans="1:6" s="8" customFormat="1" ht="15.75" customHeight="1" x14ac:dyDescent="0.25">
      <c r="A109" s="15" t="s">
        <v>50</v>
      </c>
      <c r="B109" s="18">
        <v>26</v>
      </c>
      <c r="C109" s="20">
        <f>(B109/B15)</f>
        <v>7.2605417481150514E-3</v>
      </c>
      <c r="D109" s="27"/>
      <c r="E109" s="28"/>
      <c r="F109" s="40"/>
    </row>
    <row r="110" spans="1:6" s="8" customFormat="1" ht="15.75" customHeight="1" x14ac:dyDescent="0.25">
      <c r="A110" s="15" t="s">
        <v>48</v>
      </c>
      <c r="B110" s="18">
        <v>29</v>
      </c>
      <c r="C110" s="20">
        <f>(B110/B15)</f>
        <v>8.0982965652052503E-3</v>
      </c>
      <c r="D110" s="25">
        <v>10</v>
      </c>
      <c r="E110" s="26">
        <f>(D110/D15)</f>
        <v>1.7152658662092625E-2</v>
      </c>
      <c r="F110" s="39">
        <f>IF(B111=0,0,(D110/SUM(B110:B111)))</f>
        <v>0.12195121951219512</v>
      </c>
    </row>
    <row r="111" spans="1:6" s="8" customFormat="1" ht="15.75" customHeight="1" x14ac:dyDescent="0.25">
      <c r="A111" s="15" t="s">
        <v>71</v>
      </c>
      <c r="B111" s="18">
        <v>53</v>
      </c>
      <c r="C111" s="20">
        <f>(B111/B15)</f>
        <v>1.4800335101926836E-2</v>
      </c>
      <c r="D111" s="27"/>
      <c r="E111" s="28"/>
      <c r="F111" s="40"/>
    </row>
    <row r="112" spans="1:6" s="8" customFormat="1" ht="16.5" thickBot="1" x14ac:dyDescent="0.3">
      <c r="A112" s="51" t="s">
        <v>62</v>
      </c>
      <c r="B112" s="57">
        <f>SUM(B108:B111)</f>
        <v>115</v>
      </c>
      <c r="C112" s="56">
        <f>(B112/B15)</f>
        <v>3.2113934655124264E-2</v>
      </c>
      <c r="D112" s="57">
        <f>SUM(D108:D111)</f>
        <v>19</v>
      </c>
      <c r="E112" s="56">
        <f>(D112/D15)</f>
        <v>3.2590051457975985E-2</v>
      </c>
      <c r="F112" s="56">
        <f>IF(B112=0,0,(D112/B112))</f>
        <v>0.16521739130434782</v>
      </c>
    </row>
    <row r="113" spans="1:6" s="8" customFormat="1" ht="15.75" customHeight="1" x14ac:dyDescent="0.25">
      <c r="A113" s="15"/>
      <c r="B113" s="18"/>
      <c r="C113" s="20"/>
      <c r="D113" s="15"/>
      <c r="E113" s="29"/>
      <c r="F113" s="44"/>
    </row>
    <row r="114" spans="1:6" s="8" customFormat="1" ht="15.75" customHeight="1" x14ac:dyDescent="0.25">
      <c r="A114" s="15" t="s">
        <v>47</v>
      </c>
      <c r="B114" s="18">
        <v>46</v>
      </c>
      <c r="C114" s="20">
        <f>(B114/B15)</f>
        <v>1.2845573862049707E-2</v>
      </c>
      <c r="D114" s="25">
        <v>5</v>
      </c>
      <c r="E114" s="26">
        <f>(D114/D15)</f>
        <v>8.5763293310463125E-3</v>
      </c>
      <c r="F114" s="37">
        <f>IF(B114=0,0,(D114/B114))</f>
        <v>0.10869565217391304</v>
      </c>
    </row>
    <row r="115" spans="1:6" s="8" customFormat="1" ht="15.75" customHeight="1" x14ac:dyDescent="0.25">
      <c r="A115" s="15" t="s">
        <v>46</v>
      </c>
      <c r="B115" s="18">
        <v>67</v>
      </c>
      <c r="C115" s="20">
        <f>(B115/B15)</f>
        <v>1.8709857581681096E-2</v>
      </c>
      <c r="D115" s="25">
        <v>5</v>
      </c>
      <c r="E115" s="26">
        <f>(D115/D15)</f>
        <v>8.5763293310463125E-3</v>
      </c>
      <c r="F115" s="39">
        <f>IF(B116=0,0,(D115/SUM(B115:B116)))</f>
        <v>6.9444444444444448E-2</v>
      </c>
    </row>
    <row r="116" spans="1:6" s="8" customFormat="1" ht="15.75" customHeight="1" x14ac:dyDescent="0.25">
      <c r="A116" s="15" t="s">
        <v>79</v>
      </c>
      <c r="B116" s="18">
        <v>5</v>
      </c>
      <c r="C116" s="20">
        <f>(B116/B15)</f>
        <v>1.3962580284836638E-3</v>
      </c>
      <c r="D116" s="27"/>
      <c r="E116" s="28"/>
      <c r="F116" s="40"/>
    </row>
    <row r="117" spans="1:6" s="8" customFormat="1" ht="32.25" thickBot="1" x14ac:dyDescent="0.3">
      <c r="A117" s="53" t="s">
        <v>61</v>
      </c>
      <c r="B117" s="57">
        <f>SUM(B114:B116)</f>
        <v>118</v>
      </c>
      <c r="C117" s="56">
        <f>(B117/B15)</f>
        <v>3.2951689472214468E-2</v>
      </c>
      <c r="D117" s="57">
        <f>SUM(D114:D116)</f>
        <v>10</v>
      </c>
      <c r="E117" s="56">
        <f>(D117/D15)</f>
        <v>1.7152658662092625E-2</v>
      </c>
      <c r="F117" s="56">
        <f>IF(B117=0,0,(D117/B117))</f>
        <v>8.4745762711864403E-2</v>
      </c>
    </row>
    <row r="118" spans="1:6" s="5" customFormat="1" ht="15.75" customHeight="1" x14ac:dyDescent="0.25">
      <c r="A118" s="15"/>
      <c r="B118" s="35"/>
      <c r="C118" s="34"/>
      <c r="D118" s="35"/>
      <c r="E118" s="34"/>
      <c r="F118" s="37"/>
    </row>
    <row r="119" spans="1:6" s="5" customFormat="1" ht="15.75" customHeight="1" x14ac:dyDescent="0.25">
      <c r="A119" s="15" t="s">
        <v>51</v>
      </c>
      <c r="B119" s="18">
        <v>26</v>
      </c>
      <c r="C119" s="20">
        <f>(B119/B15)</f>
        <v>7.2605417481150514E-3</v>
      </c>
      <c r="D119" s="25">
        <v>9</v>
      </c>
      <c r="E119" s="26">
        <f>(D119/D15)</f>
        <v>1.5437392795883362E-2</v>
      </c>
      <c r="F119" s="39">
        <f>IF(B119=0,0,(D119/SUM(B119:B121)))</f>
        <v>0.12328767123287671</v>
      </c>
    </row>
    <row r="120" spans="1:6" s="5" customFormat="1" ht="15.75" customHeight="1" x14ac:dyDescent="0.25">
      <c r="A120" s="15" t="s">
        <v>52</v>
      </c>
      <c r="B120" s="18">
        <v>24</v>
      </c>
      <c r="C120" s="20">
        <f>(B120/B15)</f>
        <v>6.702038536721586E-3</v>
      </c>
      <c r="D120" s="32"/>
      <c r="E120" s="33"/>
      <c r="F120" s="43"/>
    </row>
    <row r="121" spans="1:6" s="5" customFormat="1" ht="15.75" customHeight="1" x14ac:dyDescent="0.25">
      <c r="A121" s="15" t="s">
        <v>85</v>
      </c>
      <c r="B121" s="18">
        <v>23</v>
      </c>
      <c r="C121" s="20">
        <f>(B121/B15)</f>
        <v>6.4227869310248533E-3</v>
      </c>
      <c r="D121" s="32"/>
      <c r="E121" s="33"/>
      <c r="F121" s="43"/>
    </row>
    <row r="122" spans="1:6" s="5" customFormat="1" ht="16.5" thickBot="1" x14ac:dyDescent="0.3">
      <c r="A122" s="51" t="s">
        <v>69</v>
      </c>
      <c r="B122" s="57">
        <f>SUM(B119:B121)</f>
        <v>73</v>
      </c>
      <c r="C122" s="56">
        <f>(B122/B15)</f>
        <v>2.038536721586149E-2</v>
      </c>
      <c r="D122" s="57">
        <f>SUM(D119:D121)</f>
        <v>9</v>
      </c>
      <c r="E122" s="56">
        <f>(D122/D15)</f>
        <v>1.5437392795883362E-2</v>
      </c>
      <c r="F122" s="56">
        <f>IF(B122=0,0,(D122/B122))</f>
        <v>0.12328767123287671</v>
      </c>
    </row>
  </sheetData>
  <hyperlinks>
    <hyperlink ref="A6" r:id="rId1"/>
  </hyperlinks>
  <printOptions horizontalCentered="1" verticalCentered="1"/>
  <pageMargins left="0.78740157480314965" right="0.78740157480314965" top="0.39370078740157483" bottom="0.39370078740157483" header="0.31496062992125984" footer="0.31496062992125984"/>
  <pageSetup paperSize="9" fitToHeight="4" orientation="landscape" r:id="rId2"/>
  <rowBreaks count="3" manualBreakCount="3">
    <brk id="26" max="5" man="1"/>
    <brk id="55" max="5" man="1"/>
    <brk id="86" max="5" man="1"/>
  </rowBreaks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2013 Entry</vt:lpstr>
      <vt:lpstr>'2013 Entry'!Print_Area</vt:lpstr>
    </vt:vector>
  </TitlesOfParts>
  <Company>University of Leeds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Clearing House medpccp</dc:creator>
  <cp:lastModifiedBy>Sarah Newman</cp:lastModifiedBy>
  <cp:lastPrinted>2021-05-14T14:27:16Z</cp:lastPrinted>
  <dcterms:created xsi:type="dcterms:W3CDTF">2019-05-10T11:01:36Z</dcterms:created>
  <dcterms:modified xsi:type="dcterms:W3CDTF">2023-05-18T10:27:58Z</dcterms:modified>
</cp:coreProperties>
</file>